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4" sheetId="1" r:id="rId1"/>
  </sheets>
  <definedNames>
    <definedName name="_xlnm._FilterDatabase" localSheetId="0" hidden="1">'Cuadro 34'!#REF!</definedName>
    <definedName name="_xlnm.Print_Area" localSheetId="0">'Cuadro 34'!$A$1:$F$451</definedName>
    <definedName name="_xlnm.Print_Titles" localSheetId="0">'Cuadro 34'!$1:$3</definedName>
  </definedNames>
  <calcPr calcId="152511"/>
</workbook>
</file>

<file path=xl/calcChain.xml><?xml version="1.0" encoding="utf-8"?>
<calcChain xmlns="http://schemas.openxmlformats.org/spreadsheetml/2006/main">
  <c r="C412" i="1" l="1"/>
  <c r="D412" i="1"/>
  <c r="E412" i="1"/>
  <c r="F412" i="1"/>
  <c r="B412" i="1"/>
  <c r="F418" i="1" l="1"/>
  <c r="C418" i="1"/>
  <c r="B206" i="1"/>
  <c r="C5" i="1"/>
  <c r="E147" i="1"/>
  <c r="D5" i="1"/>
  <c r="E418" i="1"/>
  <c r="B288" i="1"/>
  <c r="D418" i="1"/>
  <c r="B171" i="1"/>
  <c r="B5" i="1"/>
  <c r="B418" i="1"/>
  <c r="C288" i="1"/>
  <c r="B147" i="1"/>
  <c r="B339" i="1"/>
  <c r="B257" i="1"/>
  <c r="B32" i="1"/>
  <c r="D425" i="1"/>
  <c r="C425" i="1"/>
  <c r="F425" i="1"/>
  <c r="B425" i="1"/>
  <c r="E425" i="1"/>
  <c r="D339" i="1"/>
  <c r="C339" i="1"/>
  <c r="E339" i="1"/>
  <c r="F339" i="1"/>
  <c r="E288" i="1"/>
  <c r="F288" i="1"/>
  <c r="D288" i="1"/>
  <c r="E257" i="1"/>
  <c r="F257" i="1"/>
  <c r="D257" i="1"/>
  <c r="C257" i="1"/>
  <c r="C206" i="1"/>
  <c r="F206" i="1"/>
  <c r="E206" i="1"/>
  <c r="D206" i="1"/>
  <c r="C171" i="1"/>
  <c r="E171" i="1"/>
  <c r="F171" i="1"/>
  <c r="D171" i="1"/>
  <c r="F147" i="1"/>
  <c r="D147" i="1"/>
  <c r="C147" i="1"/>
  <c r="C88" i="1"/>
  <c r="F88" i="1"/>
  <c r="E88" i="1"/>
  <c r="D88" i="1"/>
  <c r="B88" i="1"/>
  <c r="C73" i="1"/>
  <c r="F73" i="1"/>
  <c r="E73" i="1"/>
  <c r="D73" i="1"/>
  <c r="B73" i="1"/>
  <c r="E32" i="1"/>
  <c r="F32" i="1"/>
  <c r="D32" i="1"/>
  <c r="C32" i="1"/>
  <c r="F5" i="1"/>
  <c r="E5" i="1"/>
  <c r="B4" i="1" l="1"/>
  <c r="E4" i="1"/>
  <c r="C4" i="1"/>
  <c r="D4" i="1"/>
  <c r="F4" i="1"/>
</calcChain>
</file>

<file path=xl/sharedStrings.xml><?xml version="1.0" encoding="utf-8"?>
<sst xmlns="http://schemas.openxmlformats.org/spreadsheetml/2006/main" count="456" uniqueCount="438">
  <si>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</si>
  <si>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</si>
  <si>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</si>
  <si>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</si>
  <si>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</si>
  <si>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</si>
  <si>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</si>
  <si>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</si>
  <si>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</si>
  <si>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</si>
  <si>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</si>
  <si>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</si>
  <si>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</si>
  <si>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</si>
  <si>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</si>
  <si>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</si>
  <si>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</si>
  <si>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</si>
  <si>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</si>
  <si>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Bocas del Drago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</si>
  <si>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</si>
  <si>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</si>
  <si>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</si>
  <si>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</si>
  <si>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</si>
  <si>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Las Delicias</t>
  </si>
  <si>
    <t xml:space="preserve">     El Silencio</t>
  </si>
  <si>
    <t xml:space="preserve">     Finca 30</t>
  </si>
  <si>
    <t xml:space="preserve">     Finca 60</t>
  </si>
  <si>
    <t xml:space="preserve">     Finca 4</t>
  </si>
  <si>
    <t xml:space="preserve">     Finca 51</t>
  </si>
  <si>
    <t xml:space="preserve">     Finca 66</t>
  </si>
  <si>
    <t xml:space="preserve">   Chiriquí Grande</t>
  </si>
  <si>
    <t xml:space="preserve">     Punta Peña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</si>
  <si>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</si>
  <si>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</si>
  <si>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</si>
  <si>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</si>
  <si>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</si>
  <si>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Valle de Agua Arriba</t>
  </si>
  <si>
    <t xml:space="preserve">     Miraflores</t>
  </si>
  <si>
    <t xml:space="preserve">   Aguadulce</t>
  </si>
  <si>
    <t xml:space="preserve">     El Cristo</t>
  </si>
  <si>
    <t xml:space="preserve">     El Roble</t>
  </si>
  <si>
    <t xml:space="preserve">     Pocrí</t>
  </si>
  <si>
    <t xml:space="preserve">     Pueblos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</si>
  <si>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</si>
  <si>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</si>
  <si>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</si>
  <si>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</si>
  <si>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</si>
  <si>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</si>
  <si>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</si>
  <si>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</si>
  <si>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</si>
  <si>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</si>
  <si>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</si>
  <si>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Potrero</t>
  </si>
  <si>
    <t xml:space="preserve">     Llano Grande</t>
  </si>
  <si>
    <t xml:space="preserve">   Natá</t>
  </si>
  <si>
    <t xml:space="preserve">     Capellanía</t>
  </si>
  <si>
    <t xml:space="preserve">     El Caño</t>
  </si>
  <si>
    <t xml:space="preserve">     Toza</t>
  </si>
  <si>
    <t xml:space="preserve">   Olá</t>
  </si>
  <si>
    <t xml:space="preserve">     El Copé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</si>
  <si>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</si>
  <si>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</si>
  <si>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</si>
  <si>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</si>
  <si>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</si>
  <si>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</si>
  <si>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</si>
  <si>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</si>
  <si>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</si>
  <si>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General Victoriano Lorenzo</t>
  </si>
  <si>
    <t xml:space="preserve">   Colón</t>
  </si>
  <si>
    <t xml:space="preserve">     Cativá</t>
  </si>
  <si>
    <t xml:space="preserve">     Ciricito</t>
  </si>
  <si>
    <t xml:space="preserve">     Cristóbal</t>
  </si>
  <si>
    <t xml:space="preserve">     Nueva Providencia</t>
  </si>
  <si>
    <t xml:space="preserve">     San Juan</t>
  </si>
  <si>
    <t xml:space="preserve">     Cristóbal Este</t>
  </si>
  <si>
    <t xml:space="preserve">   Donoso</t>
  </si>
  <si>
    <t xml:space="preserve">   Santa Isabel</t>
  </si>
  <si>
    <t xml:space="preserve">     Cuango</t>
  </si>
  <si>
    <t xml:space="preserve">     Playa Chiquita</t>
  </si>
  <si>
    <t xml:space="preserve">     Viento Frío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</si>
  <si>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</si>
  <si>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</si>
  <si>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</si>
  <si>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</si>
  <si>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Querévalo</t>
  </si>
  <si>
    <t xml:space="preserve">     Santo Tomás</t>
  </si>
  <si>
    <t xml:space="preserve">     Canta Gallo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</si>
  <si>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</si>
  <si>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</si>
  <si>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</si>
  <si>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</si>
  <si>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El Palmar</t>
  </si>
  <si>
    <t xml:space="preserve">     Manaca</t>
  </si>
  <si>
    <t xml:space="preserve">   Boquerón</t>
  </si>
  <si>
    <t xml:space="preserve">     Bágala</t>
  </si>
  <si>
    <t xml:space="preserve">     Pedregal</t>
  </si>
  <si>
    <t xml:space="preserve">     Tijeras</t>
  </si>
  <si>
    <t xml:space="preserve">   Boquete</t>
  </si>
  <si>
    <t xml:space="preserve">     Caldera</t>
  </si>
  <si>
    <t xml:space="preserve">   Bugaba</t>
  </si>
  <si>
    <t xml:space="preserve">     Aserrío De Gariché</t>
  </si>
  <si>
    <t xml:space="preserve">     La Estrella</t>
  </si>
  <si>
    <t xml:space="preserve">     San Isidro</t>
  </si>
  <si>
    <t xml:space="preserve">   David</t>
  </si>
  <si>
    <t xml:space="preserve">     Chiriquí</t>
  </si>
  <si>
    <t xml:space="preserve">     Las Lomas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</si>
  <si>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</si>
  <si>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</si>
  <si>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</si>
  <si>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</si>
  <si>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</si>
  <si>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</si>
  <si>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</si>
  <si>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</si>
  <si>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Los Algarrobos</t>
  </si>
  <si>
    <t xml:space="preserve">   Gualaca</t>
  </si>
  <si>
    <t xml:space="preserve">   Renacimiento</t>
  </si>
  <si>
    <t xml:space="preserve">     Cañas Gordas</t>
  </si>
  <si>
    <t xml:space="preserve">   San Félix</t>
  </si>
  <si>
    <t xml:space="preserve">     Juay</t>
  </si>
  <si>
    <t xml:space="preserve">     Lajas Adentro</t>
  </si>
  <si>
    <t xml:space="preserve">     Santa Cruz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</si>
  <si>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</si>
  <si>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</si>
  <si>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</si>
  <si>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</si>
  <si>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</si>
  <si>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Veladero</t>
  </si>
  <si>
    <t xml:space="preserve">   Chepigana</t>
  </si>
  <si>
    <t xml:space="preserve">     Chepigana</t>
  </si>
  <si>
    <t xml:space="preserve">     Garachiné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</si>
  <si>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</si>
  <si>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</si>
  <si>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</si>
  <si>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</si>
  <si>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Pinogana</t>
  </si>
  <si>
    <t xml:space="preserve">     Boca de Cupé</t>
  </si>
  <si>
    <t xml:space="preserve">     Pinogana</t>
  </si>
  <si>
    <t xml:space="preserve">     Yape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</si>
  <si>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</si>
  <si>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</si>
  <si>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</si>
  <si>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</si>
  <si>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</si>
  <si>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</si>
  <si>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</si>
  <si>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</si>
  <si>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</si>
  <si>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</si>
  <si>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</si>
  <si>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</si>
  <si>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Monagrillo</t>
  </si>
  <si>
    <t xml:space="preserve">     San Juan Bautista</t>
  </si>
  <si>
    <t xml:space="preserve">   Las Minas</t>
  </si>
  <si>
    <t xml:space="preserve">     Chumical</t>
  </si>
  <si>
    <t xml:space="preserve">   Los Pozos</t>
  </si>
  <si>
    <t xml:space="preserve">     El Cedro</t>
  </si>
  <si>
    <t xml:space="preserve">     Los Cerritos</t>
  </si>
  <si>
    <t xml:space="preserve">   Ocú</t>
  </si>
  <si>
    <t xml:space="preserve">     Los Llanos</t>
  </si>
  <si>
    <t xml:space="preserve">     Menchaca</t>
  </si>
  <si>
    <t xml:space="preserve">   Parita</t>
  </si>
  <si>
    <t xml:space="preserve">     Los Castillos</t>
  </si>
  <si>
    <t xml:space="preserve">     París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</si>
  <si>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</si>
  <si>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</si>
  <si>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</si>
  <si>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</si>
  <si>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</si>
  <si>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</si>
  <si>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</si>
  <si>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Rincón Hondo</t>
  </si>
  <si>
    <t xml:space="preserve">   Santa María</t>
  </si>
  <si>
    <t xml:space="preserve">     El Rincón</t>
  </si>
  <si>
    <t xml:space="preserve">     El Limón</t>
  </si>
  <si>
    <t xml:space="preserve">   Guararé</t>
  </si>
  <si>
    <t xml:space="preserve">     El Espinal</t>
  </si>
  <si>
    <t xml:space="preserve">     La Enea</t>
  </si>
  <si>
    <t xml:space="preserve">     Perales</t>
  </si>
  <si>
    <t xml:space="preserve">   Las Tablas</t>
  </si>
  <si>
    <t xml:space="preserve">     Bayano</t>
  </si>
  <si>
    <t xml:space="preserve">     El Cocal</t>
  </si>
  <si>
    <t xml:space="preserve">     La Laja</t>
  </si>
  <si>
    <t xml:space="preserve">     La Palma</t>
  </si>
  <si>
    <t xml:space="preserve">     Las Palmitas</t>
  </si>
  <si>
    <t xml:space="preserve">     Las Tablas Abajo</t>
  </si>
  <si>
    <t xml:space="preserve">   Los Santos</t>
  </si>
  <si>
    <t xml:space="preserve">     El Guásimo</t>
  </si>
  <si>
    <t xml:space="preserve">     La Colorada</t>
  </si>
  <si>
    <t xml:space="preserve">     Las Cruces</t>
  </si>
  <si>
    <t xml:space="preserve">     Las Guabas</t>
  </si>
  <si>
    <t xml:space="preserve">     Los Ángeles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</si>
  <si>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</si>
  <si>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</si>
  <si>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</si>
  <si>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</si>
  <si>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Villa Lourdes</t>
  </si>
  <si>
    <t xml:space="preserve">     El Ejido</t>
  </si>
  <si>
    <t xml:space="preserve">   Macaracas</t>
  </si>
  <si>
    <t xml:space="preserve">     Chupá</t>
  </si>
  <si>
    <t xml:space="preserve">   Pedasí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</si>
  <si>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</si>
  <si>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</si>
  <si>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</si>
  <si>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</si>
  <si>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</si>
  <si>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</si>
  <si>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Paraíso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</si>
  <si>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</si>
  <si>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</si>
  <si>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</si>
  <si>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</si>
  <si>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</si>
  <si>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Cacao</t>
  </si>
  <si>
    <t xml:space="preserve">     Flores</t>
  </si>
  <si>
    <t xml:space="preserve">     Guánico</t>
  </si>
  <si>
    <t xml:space="preserve">     Cambutal</t>
  </si>
  <si>
    <t xml:space="preserve">     Isla de Cañas</t>
  </si>
  <si>
    <t xml:space="preserve">   Balboa</t>
  </si>
  <si>
    <t xml:space="preserve">     La Esmeralda</t>
  </si>
  <si>
    <t xml:space="preserve">     La Guinea</t>
  </si>
  <si>
    <t xml:space="preserve">     Pedro González</t>
  </si>
  <si>
    <t xml:space="preserve">     Saboga</t>
  </si>
  <si>
    <t xml:space="preserve">   Chepo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</si>
  <si>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</si>
  <si>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</si>
  <si>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</si>
  <si>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</si>
  <si>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Unión Santeña</t>
  </si>
  <si>
    <t xml:space="preserve">   Panamá</t>
  </si>
  <si>
    <t xml:space="preserve">     Betania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</si>
  <si>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</si>
  <si>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</si>
  <si>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</si>
  <si>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</si>
  <si>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</si>
  <si>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</si>
  <si>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</si>
  <si>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</si>
  <si>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Caimitillo</t>
  </si>
  <si>
    <t xml:space="preserve">     Las Garzas</t>
  </si>
  <si>
    <t xml:space="preserve">   San Miguelito</t>
  </si>
  <si>
    <t xml:space="preserve">     Arnulfo Arias</t>
  </si>
  <si>
    <t xml:space="preserve">     Belisario Frías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</si>
  <si>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</si>
  <si>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</si>
  <si>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</si>
  <si>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</si>
  <si>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</si>
  <si>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</si>
  <si>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</si>
  <si>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</si>
  <si>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</si>
  <si>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</si>
  <si>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</si>
  <si>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</si>
  <si>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</si>
  <si>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Cirí de  Los Sotos</t>
  </si>
  <si>
    <t xml:space="preserve">     Cirí Grande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</si>
  <si>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</si>
  <si>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</si>
  <si>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</si>
  <si>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</si>
  <si>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</si>
  <si>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</si>
  <si>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</si>
  <si>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</si>
  <si>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</si>
  <si>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</si>
  <si>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</si>
  <si>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</si>
  <si>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</si>
  <si>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</si>
  <si>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</si>
  <si>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</si>
  <si>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</si>
  <si>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</si>
  <si>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</si>
  <si>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</si>
  <si>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</si>
  <si>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</si>
  <si>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</si>
  <si>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</si>
  <si>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</si>
  <si>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</si>
  <si>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</si>
  <si>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</si>
  <si>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</si>
  <si>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San José</t>
  </si>
  <si>
    <t xml:space="preserve">   Atalaya</t>
  </si>
  <si>
    <t xml:space="preserve">     La Montañuela</t>
  </si>
  <si>
    <t xml:space="preserve">     La Carrillo</t>
  </si>
  <si>
    <t xml:space="preserve">   Calobre</t>
  </si>
  <si>
    <t xml:space="preserve">     Chitra</t>
  </si>
  <si>
    <t xml:space="preserve">     El Cocla</t>
  </si>
  <si>
    <t xml:space="preserve">     La Laguna</t>
  </si>
  <si>
    <t xml:space="preserve">     La Raya de Calobre</t>
  </si>
  <si>
    <t xml:space="preserve">     La Tetilla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</si>
  <si>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</si>
  <si>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</si>
  <si>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</si>
  <si>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</si>
  <si>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</si>
  <si>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</si>
  <si>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</si>
  <si>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</si>
  <si>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</si>
  <si>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</si>
  <si>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</si>
  <si>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</si>
  <si>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Puerto Vidal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</si>
  <si>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</si>
  <si>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</si>
  <si>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</si>
  <si>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</si>
  <si>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Río de Jesús</t>
  </si>
  <si>
    <t xml:space="preserve">     Las Huacas</t>
  </si>
  <si>
    <t xml:space="preserve">     Catorce de Noviembre</t>
  </si>
  <si>
    <t xml:space="preserve">   San Francisco</t>
  </si>
  <si>
    <t xml:space="preserve">     Remance</t>
  </si>
  <si>
    <t xml:space="preserve">     El Alto</t>
  </si>
  <si>
    <t xml:space="preserve">     Gatú o Gatucito</t>
  </si>
  <si>
    <t xml:space="preserve">   Santiago</t>
  </si>
  <si>
    <t xml:space="preserve">     Ponuga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</si>
  <si>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</si>
  <si>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</si>
  <si>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</si>
  <si>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</si>
  <si>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</si>
  <si>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Nuevo Santiago</t>
  </si>
  <si>
    <t xml:space="preserve">     Santiago Este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</si>
  <si>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</si>
  <si>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</si>
  <si>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</si>
  <si>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</si>
  <si>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</si>
  <si>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</si>
  <si>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</si>
  <si>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La Trinchera</t>
  </si>
  <si>
    <t xml:space="preserve">   Mariato</t>
  </si>
  <si>
    <t xml:space="preserve">     Quebro</t>
  </si>
  <si>
    <t xml:space="preserve">   Comarca Kuna Yala</t>
  </si>
  <si>
    <t xml:space="preserve">     Ailigandí</t>
  </si>
  <si>
    <t xml:space="preserve">     Puerto Obaldía</t>
  </si>
  <si>
    <t xml:space="preserve">     Tubualá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</si>
  <si>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</si>
  <si>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</si>
  <si>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</si>
  <si>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</si>
  <si>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</si>
  <si>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Besiko</t>
  </si>
  <si>
    <t xml:space="preserve">     Cerro Banco</t>
  </si>
  <si>
    <t xml:space="preserve">     Emplanada de Chorcha</t>
  </si>
  <si>
    <t xml:space="preserve">   Mironó</t>
  </si>
  <si>
    <t xml:space="preserve">     Hato Corotú</t>
  </si>
  <si>
    <t xml:space="preserve">   Müna</t>
  </si>
  <si>
    <t xml:space="preserve">     Bakama</t>
  </si>
  <si>
    <t xml:space="preserve">     Maraca</t>
  </si>
  <si>
    <t xml:space="preserve">     Nibra</t>
  </si>
  <si>
    <t xml:space="preserve">     Sitio Prado</t>
  </si>
  <si>
    <t xml:space="preserve">     Dikeri</t>
  </si>
  <si>
    <t xml:space="preserve">     Mreeni</t>
  </si>
  <si>
    <t xml:space="preserve">   Nole Duima</t>
  </si>
  <si>
    <t xml:space="preserve">     Hato Chamí</t>
  </si>
  <si>
    <t xml:space="preserve">   Ñürüm</t>
  </si>
  <si>
    <t xml:space="preserve">     Alto de Jesús</t>
  </si>
  <si>
    <t xml:space="preserve">     El Bale</t>
  </si>
  <si>
    <t xml:space="preserve">   Kusapín</t>
  </si>
  <si>
    <t xml:space="preserve">     Río Chiriquí</t>
  </si>
  <si>
    <t>TOTAL</t>
  </si>
  <si>
    <t>Superficie (en hectáreas)</t>
  </si>
  <si>
    <t xml:space="preserve">     Chepo (cabecera) </t>
  </si>
  <si>
    <t xml:space="preserve">     Bocas del Toro (cabecera) </t>
  </si>
  <si>
    <t xml:space="preserve">     Changuinola (cabecera) </t>
  </si>
  <si>
    <t xml:space="preserve">     Almirante (cabecera) </t>
  </si>
  <si>
    <t xml:space="preserve">     Aguadulce (cabecera) </t>
  </si>
  <si>
    <t xml:space="preserve">     Antón (cabecera) </t>
  </si>
  <si>
    <t xml:space="preserve">     La Pintada (cabecera) </t>
  </si>
  <si>
    <t xml:space="preserve">     Natá (cabecera) </t>
  </si>
  <si>
    <t xml:space="preserve">     Olá (cabecera) </t>
  </si>
  <si>
    <t xml:space="preserve">     Penonomé (cabecera) </t>
  </si>
  <si>
    <t xml:space="preserve">     Miguel de la Borda (cabecera) </t>
  </si>
  <si>
    <t xml:space="preserve">     Alanje (cabecera) </t>
  </si>
  <si>
    <t xml:space="preserve">     Puerto Armuelles (cabecera) </t>
  </si>
  <si>
    <t xml:space="preserve">     La Concepción (cabecera) </t>
  </si>
  <si>
    <t xml:space="preserve">     David (cabecera) </t>
  </si>
  <si>
    <t xml:space="preserve">     Gualaca (cabecera) </t>
  </si>
  <si>
    <t xml:space="preserve">     Las Lajas (cabecera) </t>
  </si>
  <si>
    <t xml:space="preserve">     Horconcitos (cabecera) </t>
  </si>
  <si>
    <t xml:space="preserve">     La Palma (cabecera) </t>
  </si>
  <si>
    <t xml:space="preserve">     El Real de Santa María (cabecera) </t>
  </si>
  <si>
    <t xml:space="preserve">     Chitré (cabecera) </t>
  </si>
  <si>
    <t xml:space="preserve">     Las Minas (cabecera) </t>
  </si>
  <si>
    <t xml:space="preserve">     Ocú (cabecera) </t>
  </si>
  <si>
    <t xml:space="preserve">     Parita (cabecera) </t>
  </si>
  <si>
    <t xml:space="preserve">     Pesé (cabecera) </t>
  </si>
  <si>
    <t xml:space="preserve">     Santa María (cabecera) </t>
  </si>
  <si>
    <t xml:space="preserve">     Guararé (cabecera) </t>
  </si>
  <si>
    <t xml:space="preserve">     La Villa de Los Santos (cabecera) </t>
  </si>
  <si>
    <t xml:space="preserve">     Macaracas (cabecera) </t>
  </si>
  <si>
    <t xml:space="preserve">     Pedasí (cabecera) </t>
  </si>
  <si>
    <t xml:space="preserve">     Pocrí (cabecera) </t>
  </si>
  <si>
    <t xml:space="preserve">     Tonosí (cabecera) </t>
  </si>
  <si>
    <t xml:space="preserve">     San Miguel (cabecera) </t>
  </si>
  <si>
    <t xml:space="preserve">     Arraiján (cabecera) </t>
  </si>
  <si>
    <t xml:space="preserve">     Chame (cabecera) </t>
  </si>
  <si>
    <t xml:space="preserve">     San Carlos (cabecera) </t>
  </si>
  <si>
    <t xml:space="preserve">     Atalaya (cabecera) </t>
  </si>
  <si>
    <t xml:space="preserve">     Calobre (cabecera) </t>
  </si>
  <si>
    <t xml:space="preserve">     Cañazas (cabecera) </t>
  </si>
  <si>
    <t xml:space="preserve">     La Mesa (cabecera) </t>
  </si>
  <si>
    <t xml:space="preserve">     Las Palmas (cabecera) </t>
  </si>
  <si>
    <t xml:space="preserve">     Montijo (cabecera) </t>
  </si>
  <si>
    <t xml:space="preserve">     Río de Jesús (cabecera) </t>
  </si>
  <si>
    <t xml:space="preserve">     San Francisco (cabecera) </t>
  </si>
  <si>
    <t xml:space="preserve">     Santa Fe (cabecera) </t>
  </si>
  <si>
    <t xml:space="preserve">     Santiago (cabecera) </t>
  </si>
  <si>
    <t xml:space="preserve">     Soná (cabecera) </t>
  </si>
  <si>
    <t xml:space="preserve">     Llano de Catival o Mariato (cabecera) </t>
  </si>
  <si>
    <t xml:space="preserve">     Narganá (cabecera) </t>
  </si>
  <si>
    <t xml:space="preserve">     Cirilo Guaynora (cabecera) </t>
  </si>
  <si>
    <t xml:space="preserve">     Soloy (cabecera) </t>
  </si>
  <si>
    <t xml:space="preserve">     Chichica (cabecera) </t>
  </si>
  <si>
    <t xml:space="preserve">     Coclé del Norte</t>
  </si>
  <si>
    <t xml:space="preserve">Panamá Oeste </t>
  </si>
  <si>
    <t xml:space="preserve">   Santa Catalina o Calovébora </t>
  </si>
  <si>
    <t xml:space="preserve">     San Pedrito </t>
  </si>
  <si>
    <t>0.00 Cuando la cantidad es menor a la mitad de unidad o fracción decimal adoptada, para la expresión del dato.</t>
  </si>
  <si>
    <t>Cuadro 34. SANDÍA,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</si>
  <si>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</si>
  <si>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  
(En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</si>
</sst>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27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165" fontId="2" fillId="4" borderId="1" xfId="42" applyNumberFormat="1" applyFont="1" applyFill="1" applyBorder="1" applyAlignment="1">
      <alignment horizontal="center" vertical="center" wrapText="1"/>
    </xf>
    <xf numFmtId="165" fontId="3" fillId="4" borderId="1" xfId="42" applyNumberFormat="1" applyFont="1" applyFill="1" applyBorder="1" applyAlignment="1">
      <alignment vertical="center" wrapText="1"/>
    </xf>
    <xf numFmtId="165" fontId="3" fillId="4" borderId="4" xfId="42" applyNumberFormat="1" applyFont="1" applyFill="1" applyBorder="1" applyAlignment="1">
      <alignment vertical="center" wrapText="1"/>
    </xf>
    <xf numFmtId="165" fontId="2" fillId="4" borderId="2" xfId="42" applyNumberFormat="1" applyFont="1" applyFill="1" applyBorder="1" applyAlignment="1">
      <alignment horizontal="right" vertical="center" wrapText="1"/>
    </xf>
    <xf numFmtId="43" fontId="2" fillId="4" borderId="2" xfId="42" applyNumberFormat="1" applyFont="1" applyFill="1" applyBorder="1" applyAlignment="1">
      <alignment horizontal="right" vertical="center" wrapText="1"/>
    </xf>
    <xf numFmtId="165" fontId="2" fillId="4" borderId="3" xfId="42" applyNumberFormat="1" applyFont="1" applyFill="1" applyBorder="1" applyAlignment="1">
      <alignment horizontal="right" vertical="center" wrapText="1"/>
    </xf>
    <xf numFmtId="165" fontId="3" fillId="4" borderId="2" xfId="42" applyNumberFormat="1" applyFont="1" applyFill="1" applyBorder="1" applyAlignment="1">
      <alignment horizontal="right" vertical="center" wrapText="1"/>
    </xf>
    <xf numFmtId="43" fontId="3" fillId="4" borderId="2" xfId="42" applyNumberFormat="1" applyFont="1" applyFill="1" applyBorder="1" applyAlignment="1">
      <alignment horizontal="right" vertical="center" wrapText="1"/>
    </xf>
    <xf numFmtId="165" fontId="3" fillId="4" borderId="3" xfId="42" applyNumberFormat="1" applyFont="1" applyFill="1" applyBorder="1" applyAlignment="1">
      <alignment horizontal="right" vertical="center" wrapText="1"/>
    </xf>
    <xf numFmtId="165" fontId="3" fillId="4" borderId="5" xfId="42" applyNumberFormat="1" applyFont="1" applyFill="1" applyBorder="1" applyAlignment="1">
      <alignment horizontal="right" vertical="center" wrapText="1"/>
    </xf>
    <xf numFmtId="43" fontId="3" fillId="4" borderId="5" xfId="42" applyNumberFormat="1" applyFont="1" applyFill="1" applyBorder="1" applyAlignment="1">
      <alignment horizontal="right" vertical="center" wrapText="1"/>
    </xf>
    <xf numFmtId="165" fontId="3" fillId="4" borderId="6" xfId="42" applyNumberFormat="1" applyFont="1" applyFill="1" applyBorder="1" applyAlignment="1">
      <alignment horizontal="right" vertical="center" wrapText="1"/>
    </xf>
    <xf numFmtId="164" fontId="6" fillId="3" borderId="8" xfId="42" applyNumberFormat="1" applyFont="1" applyFill="1" applyBorder="1" applyAlignment="1">
      <alignment horizontal="center" vertical="center" wrapText="1"/>
    </xf>
    <xf numFmtId="0" fontId="3" fillId="4" borderId="1" xfId="44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5" fillId="2" borderId="7" xfId="45" applyFont="1" applyBorder="1" applyAlignment="1">
      <alignment horizontal="left" vertical="center" wrapText="1"/>
    </xf>
    <xf numFmtId="165" fontId="2" fillId="4" borderId="1" xfId="42" applyNumberFormat="1" applyFont="1" applyFill="1" applyBorder="1" applyAlignment="1">
      <alignment horizontal="center" vertical="center" wrapText="1"/>
    </xf>
    <xf numFmtId="165" fontId="6" fillId="3" borderId="8" xfId="42" applyNumberFormat="1" applyFont="1" applyFill="1" applyBorder="1" applyAlignment="1">
      <alignment horizontal="center" vertical="center" wrapText="1"/>
    </xf>
    <xf numFmtId="164" fontId="6" fillId="3" borderId="8" xfId="42" applyNumberFormat="1" applyFont="1" applyFill="1" applyBorder="1" applyAlignment="1">
      <alignment horizontal="center" vertical="center"/>
    </xf>
    <xf numFmtId="0" fontId="6" fillId="3" borderId="8" xfId="43" applyFont="1" applyFill="1" applyBorder="1" applyAlignment="1">
      <alignment horizontal="center" vertical="center" wrapText="1"/>
    </xf>
  </cellXfs>
  <cellStyles count="46">
    <cellStyle name="Millares" xfId="42" builtinId="3"/>
    <cellStyle name="Normal" xfId="0" builtinId="0"/>
    <cellStyle name="Normal 2" xfId="45"/>
    <cellStyle name="style1748977421987" xfId="1"/>
    <cellStyle name="style1748977422096" xfId="2"/>
    <cellStyle name="style1748977422206" xfId="3"/>
    <cellStyle name="style1748977422300" xfId="4"/>
    <cellStyle name="style1748977422424" xfId="5"/>
    <cellStyle name="style1748977422518" xfId="6"/>
    <cellStyle name="style1748977422596" xfId="7"/>
    <cellStyle name="style1748977422706" xfId="8"/>
    <cellStyle name="style1748977422815" xfId="9"/>
    <cellStyle name="style1748977422909" xfId="10"/>
    <cellStyle name="style1748977423003" xfId="11"/>
    <cellStyle name="style1748977423112" xfId="12"/>
    <cellStyle name="style1748977423206" xfId="13"/>
    <cellStyle name="style1748977423315" xfId="14"/>
    <cellStyle name="style1748977423424" xfId="15"/>
    <cellStyle name="style1748977423487" xfId="16"/>
    <cellStyle name="style1748977423581" xfId="17"/>
    <cellStyle name="style1748977423721" xfId="18"/>
    <cellStyle name="style1748977423831" xfId="19"/>
    <cellStyle name="style1748977423925" xfId="20"/>
    <cellStyle name="style1748977424050" xfId="21"/>
    <cellStyle name="style1748977424128" xfId="22"/>
    <cellStyle name="style1748977424300" xfId="23"/>
    <cellStyle name="style1748977424409" xfId="24"/>
    <cellStyle name="style1748977424487" xfId="25"/>
    <cellStyle name="style1748977424737" xfId="26"/>
    <cellStyle name="style1748977424831" xfId="27"/>
    <cellStyle name="style1748977425393" xfId="28"/>
    <cellStyle name="style1748977425503" xfId="29"/>
    <cellStyle name="style1748977425581" xfId="30"/>
    <cellStyle name="style1748977425675" xfId="31"/>
    <cellStyle name="style1748977425768" xfId="32"/>
    <cellStyle name="style1748977425862" xfId="33"/>
    <cellStyle name="style1748977425956" xfId="34"/>
    <cellStyle name="style1748977426050" xfId="35"/>
    <cellStyle name="style1748977426128" xfId="36"/>
    <cellStyle name="style1748977427050" xfId="37"/>
    <cellStyle name="style1748977427159" xfId="38"/>
    <cellStyle name="style1748977427268" xfId="39"/>
    <cellStyle name="style1748977427362" xfId="40"/>
    <cellStyle name="style1748977427503" xfId="41"/>
    <cellStyle name="style1749130342627" xfId="43"/>
    <cellStyle name="style1749130345081" xfId="4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2"/>
  <sheetViews>
    <sheetView tabSelected="1" zoomScale="85" zoomScaleNormal="85" zoomScaleSheetLayoutView="115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3" t="s">
        <v>435</v>
      </c>
      <c r="B1" s="23"/>
      <c r="C1" s="23"/>
      <c r="D1" s="23"/>
      <c r="E1" s="23"/>
      <c r="F1" s="23"/>
    </row>
    <row r="2" spans="1:6" ht="30" customHeight="1" x14ac:dyDescent="0.25">
      <c r="A2" s="26" t="s">
        <v>0</v>
      </c>
      <c r="B2" s="24" t="s">
        <v>1</v>
      </c>
      <c r="C2" s="25" t="s">
        <v>377</v>
      </c>
      <c r="D2" s="25"/>
      <c r="E2" s="25"/>
      <c r="F2" s="24" t="s">
        <v>437</v>
      </c>
    </row>
    <row r="3" spans="1:6" ht="30" customHeight="1" x14ac:dyDescent="0.25">
      <c r="A3" s="26"/>
      <c r="B3" s="24"/>
      <c r="C3" s="19" t="s">
        <v>2</v>
      </c>
      <c r="D3" s="19" t="s">
        <v>3</v>
      </c>
      <c r="E3" s="19" t="s">
        <v>4</v>
      </c>
      <c r="F3" s="24"/>
    </row>
    <row r="4" spans="1:6" ht="21" customHeight="1" x14ac:dyDescent="0.25">
      <c r="A4" s="7" t="s">
        <v>376</v>
      </c>
      <c r="B4" s="10">
        <f>SUM(B5+B32+B73+B88+B147+B171+B206+B257+B288+B339+B412+B418+B425)</f>
        <v>1571</v>
      </c>
      <c r="C4" s="11">
        <f t="shared" ref="C4:F4" si="0">SUM(C5+C32+C73+C88+C147+C171+C206+C257+C288+C339+C412+C418+C425)</f>
        <v>1687.5614599119997</v>
      </c>
      <c r="D4" s="11">
        <f t="shared" si="0"/>
        <v>210.33007106412137</v>
      </c>
      <c r="E4" s="11">
        <f t="shared" si="0"/>
        <v>980.49771632968088</v>
      </c>
      <c r="F4" s="12">
        <f t="shared" si="0"/>
        <v>5659179.8836099058</v>
      </c>
    </row>
    <row r="5" spans="1:6" ht="21" customHeight="1" x14ac:dyDescent="0.25">
      <c r="A5" s="8" t="s">
        <v>8</v>
      </c>
      <c r="B5" s="10">
        <f>SUM(B6+B9+B22+B26)</f>
        <v>46</v>
      </c>
      <c r="C5" s="11">
        <f t="shared" ref="C5:F5" si="1">SUM(C6+C9+C22+C26)</f>
        <v>0.53016759099999999</v>
      </c>
      <c r="D5" s="11">
        <f t="shared" si="1"/>
        <v>3.9106135833333333E-3</v>
      </c>
      <c r="E5" s="11">
        <f t="shared" si="1"/>
        <v>1.8621999999999999E-4</v>
      </c>
      <c r="F5" s="12">
        <f t="shared" si="1"/>
        <v>700</v>
      </c>
    </row>
    <row r="6" spans="1:6" ht="15" customHeight="1" x14ac:dyDescent="0.25">
      <c r="A6" s="8" t="s">
        <v>18</v>
      </c>
      <c r="B6" s="10">
        <v>4</v>
      </c>
      <c r="C6" s="11">
        <v>2.2346359999999999E-3</v>
      </c>
      <c r="D6" s="11">
        <v>0</v>
      </c>
      <c r="E6" s="11">
        <v>0</v>
      </c>
      <c r="F6" s="12">
        <v>10</v>
      </c>
    </row>
    <row r="7" spans="1:6" ht="15" customHeight="1" x14ac:dyDescent="0.25">
      <c r="A7" s="8" t="s">
        <v>379</v>
      </c>
      <c r="B7" s="13">
        <v>2</v>
      </c>
      <c r="C7" s="14">
        <v>9.31098E-4</v>
      </c>
      <c r="D7" s="14">
        <v>0</v>
      </c>
      <c r="E7" s="14">
        <v>0</v>
      </c>
      <c r="F7" s="15">
        <v>7</v>
      </c>
    </row>
    <row r="8" spans="1:6" ht="15" customHeight="1" x14ac:dyDescent="0.25">
      <c r="A8" s="8" t="s">
        <v>19</v>
      </c>
      <c r="B8" s="13">
        <v>2</v>
      </c>
      <c r="C8" s="14">
        <v>1.3035379999999999E-3</v>
      </c>
      <c r="D8" s="14">
        <v>0</v>
      </c>
      <c r="E8" s="14">
        <v>0</v>
      </c>
      <c r="F8" s="15">
        <v>3</v>
      </c>
    </row>
    <row r="9" spans="1:6" ht="15" customHeight="1" x14ac:dyDescent="0.25">
      <c r="A9" s="8" t="s">
        <v>20</v>
      </c>
      <c r="B9" s="10">
        <v>28</v>
      </c>
      <c r="C9" s="11">
        <v>0.51378025700000007</v>
      </c>
      <c r="D9" s="11">
        <v>1.4897575833333334E-3</v>
      </c>
      <c r="E9" s="11">
        <v>0</v>
      </c>
      <c r="F9" s="12">
        <v>562</v>
      </c>
    </row>
    <row r="10" spans="1:6" ht="15" customHeight="1" x14ac:dyDescent="0.25">
      <c r="A10" s="8" t="s">
        <v>380</v>
      </c>
      <c r="B10" s="13">
        <v>2</v>
      </c>
      <c r="C10" s="14">
        <v>3.7243999999999998E-4</v>
      </c>
      <c r="D10" s="14">
        <v>0</v>
      </c>
      <c r="E10" s="14">
        <v>0</v>
      </c>
      <c r="F10" s="15">
        <v>3</v>
      </c>
    </row>
    <row r="11" spans="1:6" ht="15" customHeight="1" x14ac:dyDescent="0.25">
      <c r="A11" s="8" t="s">
        <v>21</v>
      </c>
      <c r="B11" s="13">
        <v>1</v>
      </c>
      <c r="C11" s="14">
        <v>1.8621999999999999E-4</v>
      </c>
      <c r="D11" s="14">
        <v>0</v>
      </c>
      <c r="E11" s="14">
        <v>0</v>
      </c>
      <c r="F11" s="15">
        <v>2</v>
      </c>
    </row>
    <row r="12" spans="1:6" ht="15" customHeight="1" x14ac:dyDescent="0.25">
      <c r="A12" s="8" t="s">
        <v>22</v>
      </c>
      <c r="B12" s="13">
        <v>3</v>
      </c>
      <c r="C12" s="14">
        <v>2.4208559999999999E-3</v>
      </c>
      <c r="D12" s="14">
        <v>0</v>
      </c>
      <c r="E12" s="14">
        <v>0</v>
      </c>
      <c r="F12" s="15">
        <v>23</v>
      </c>
    </row>
    <row r="13" spans="1:6" ht="15" customHeight="1" x14ac:dyDescent="0.25">
      <c r="A13" s="8" t="s">
        <v>23</v>
      </c>
      <c r="B13" s="13">
        <v>7</v>
      </c>
      <c r="C13" s="14">
        <v>2.9795139999999999E-3</v>
      </c>
      <c r="D13" s="14">
        <v>5.586586666666666E-4</v>
      </c>
      <c r="E13" s="14">
        <v>0</v>
      </c>
      <c r="F13" s="15">
        <v>22</v>
      </c>
    </row>
    <row r="14" spans="1:6" ht="15" customHeight="1" x14ac:dyDescent="0.25">
      <c r="A14" s="8" t="s">
        <v>24</v>
      </c>
      <c r="B14" s="13">
        <v>1</v>
      </c>
      <c r="C14" s="14">
        <v>3.7243900000000002E-4</v>
      </c>
      <c r="D14" s="14">
        <v>0</v>
      </c>
      <c r="E14" s="14">
        <v>0</v>
      </c>
      <c r="F14" s="15">
        <v>3</v>
      </c>
    </row>
    <row r="15" spans="1:6" ht="15" customHeight="1" x14ac:dyDescent="0.25">
      <c r="A15" s="8" t="s">
        <v>25</v>
      </c>
      <c r="B15" s="13">
        <v>1</v>
      </c>
      <c r="C15" s="14">
        <v>0.5</v>
      </c>
      <c r="D15" s="14">
        <v>0</v>
      </c>
      <c r="E15" s="14">
        <v>0</v>
      </c>
      <c r="F15" s="15">
        <v>400</v>
      </c>
    </row>
    <row r="16" spans="1:6" ht="15" customHeight="1" x14ac:dyDescent="0.25">
      <c r="A16" s="8" t="s">
        <v>26</v>
      </c>
      <c r="B16" s="13">
        <v>5</v>
      </c>
      <c r="C16" s="14">
        <v>2.9795149999999999E-3</v>
      </c>
      <c r="D16" s="14">
        <v>0</v>
      </c>
      <c r="E16" s="14">
        <v>0</v>
      </c>
      <c r="F16" s="15">
        <v>27</v>
      </c>
    </row>
    <row r="17" spans="1:6" ht="15" customHeight="1" x14ac:dyDescent="0.25">
      <c r="A17" s="8" t="s">
        <v>27</v>
      </c>
      <c r="B17" s="13">
        <v>1</v>
      </c>
      <c r="C17" s="14">
        <v>7.4487900000000005E-4</v>
      </c>
      <c r="D17" s="14">
        <v>5.5865925000000006E-4</v>
      </c>
      <c r="E17" s="14">
        <v>0</v>
      </c>
      <c r="F17" s="15">
        <v>3</v>
      </c>
    </row>
    <row r="18" spans="1:6" ht="15" customHeight="1" x14ac:dyDescent="0.25">
      <c r="A18" s="8" t="s">
        <v>28</v>
      </c>
      <c r="B18" s="13">
        <v>3</v>
      </c>
      <c r="C18" s="14">
        <v>2.2346360000000003E-3</v>
      </c>
      <c r="D18" s="14">
        <v>0</v>
      </c>
      <c r="E18" s="14">
        <v>0</v>
      </c>
      <c r="F18" s="15">
        <v>47</v>
      </c>
    </row>
    <row r="19" spans="1:6" ht="15" customHeight="1" x14ac:dyDescent="0.25">
      <c r="A19" s="8" t="s">
        <v>29</v>
      </c>
      <c r="B19" s="13">
        <v>1</v>
      </c>
      <c r="C19" s="14">
        <v>1.8621999999999999E-4</v>
      </c>
      <c r="D19" s="14">
        <v>1.8621999999999999E-4</v>
      </c>
      <c r="E19" s="14">
        <v>0</v>
      </c>
      <c r="F19" s="15">
        <v>0</v>
      </c>
    </row>
    <row r="20" spans="1:6" ht="15" customHeight="1" x14ac:dyDescent="0.25">
      <c r="A20" s="8" t="s">
        <v>30</v>
      </c>
      <c r="B20" s="13">
        <v>2</v>
      </c>
      <c r="C20" s="14">
        <v>1.117318E-3</v>
      </c>
      <c r="D20" s="14">
        <v>1.8621966666666667E-4</v>
      </c>
      <c r="E20" s="14">
        <v>0</v>
      </c>
      <c r="F20" s="15">
        <v>31</v>
      </c>
    </row>
    <row r="21" spans="1:6" ht="15" customHeight="1" x14ac:dyDescent="0.25">
      <c r="A21" s="8" t="s">
        <v>31</v>
      </c>
      <c r="B21" s="13">
        <v>1</v>
      </c>
      <c r="C21" s="14">
        <v>1.8621999999999999E-4</v>
      </c>
      <c r="D21" s="14">
        <v>0</v>
      </c>
      <c r="E21" s="14">
        <v>0</v>
      </c>
      <c r="F21" s="15">
        <v>1</v>
      </c>
    </row>
    <row r="22" spans="1:6" ht="15" customHeight="1" x14ac:dyDescent="0.25">
      <c r="A22" s="8" t="s">
        <v>32</v>
      </c>
      <c r="B22" s="10">
        <v>6</v>
      </c>
      <c r="C22" s="11">
        <v>4.0968330000000002E-3</v>
      </c>
      <c r="D22" s="11">
        <v>2.4208559999999999E-3</v>
      </c>
      <c r="E22" s="11">
        <v>0</v>
      </c>
      <c r="F22" s="12">
        <v>39</v>
      </c>
    </row>
    <row r="23" spans="1:6" ht="15" customHeight="1" x14ac:dyDescent="0.25">
      <c r="A23" s="8" t="s">
        <v>33</v>
      </c>
      <c r="B23" s="13">
        <v>1</v>
      </c>
      <c r="C23" s="14">
        <v>7.4487900000000005E-4</v>
      </c>
      <c r="D23" s="14">
        <v>0</v>
      </c>
      <c r="E23" s="14">
        <v>0</v>
      </c>
      <c r="F23" s="15">
        <v>30</v>
      </c>
    </row>
    <row r="24" spans="1:6" ht="15" customHeight="1" x14ac:dyDescent="0.25">
      <c r="A24" s="8" t="s">
        <v>34</v>
      </c>
      <c r="B24" s="13">
        <v>2</v>
      </c>
      <c r="C24" s="14">
        <v>5.5865899999999998E-4</v>
      </c>
      <c r="D24" s="14">
        <v>0</v>
      </c>
      <c r="E24" s="14">
        <v>0</v>
      </c>
      <c r="F24" s="15">
        <v>3</v>
      </c>
    </row>
    <row r="25" spans="1:6" ht="15" customHeight="1" x14ac:dyDescent="0.25">
      <c r="A25" s="8" t="s">
        <v>35</v>
      </c>
      <c r="B25" s="13">
        <v>3</v>
      </c>
      <c r="C25" s="14">
        <v>2.7932949999999999E-3</v>
      </c>
      <c r="D25" s="14">
        <v>2.4208559999999999E-3</v>
      </c>
      <c r="E25" s="14">
        <v>0</v>
      </c>
      <c r="F25" s="15">
        <v>6</v>
      </c>
    </row>
    <row r="26" spans="1:6" ht="15" customHeight="1" x14ac:dyDescent="0.25">
      <c r="A26" s="8" t="s">
        <v>36</v>
      </c>
      <c r="B26" s="10">
        <v>8</v>
      </c>
      <c r="C26" s="11">
        <v>1.0055864999999997E-2</v>
      </c>
      <c r="D26" s="11">
        <v>0</v>
      </c>
      <c r="E26" s="11">
        <v>1.8621999999999999E-4</v>
      </c>
      <c r="F26" s="12">
        <v>89</v>
      </c>
    </row>
    <row r="27" spans="1:6" ht="15" customHeight="1" x14ac:dyDescent="0.25">
      <c r="A27" s="8" t="s">
        <v>381</v>
      </c>
      <c r="B27" s="13">
        <v>2</v>
      </c>
      <c r="C27" s="14">
        <v>9.31098E-4</v>
      </c>
      <c r="D27" s="14">
        <v>0</v>
      </c>
      <c r="E27" s="14">
        <v>0</v>
      </c>
      <c r="F27" s="15">
        <v>12</v>
      </c>
    </row>
    <row r="28" spans="1:6" ht="15" customHeight="1" x14ac:dyDescent="0.25">
      <c r="A28" s="8" t="s">
        <v>37</v>
      </c>
      <c r="B28" s="13">
        <v>1</v>
      </c>
      <c r="C28" s="14">
        <v>1.8621999999999999E-4</v>
      </c>
      <c r="D28" s="14">
        <v>0</v>
      </c>
      <c r="E28" s="14">
        <v>0</v>
      </c>
      <c r="F28" s="15">
        <v>5</v>
      </c>
    </row>
    <row r="29" spans="1:6" ht="15" customHeight="1" x14ac:dyDescent="0.25">
      <c r="A29" s="8" t="s">
        <v>38</v>
      </c>
      <c r="B29" s="13">
        <v>1</v>
      </c>
      <c r="C29" s="14">
        <v>9.3109900000000001E-4</v>
      </c>
      <c r="D29" s="14">
        <v>0</v>
      </c>
      <c r="E29" s="14">
        <v>0</v>
      </c>
      <c r="F29" s="15">
        <v>5</v>
      </c>
    </row>
    <row r="30" spans="1:6" ht="15" customHeight="1" x14ac:dyDescent="0.25">
      <c r="A30" s="8" t="s">
        <v>39</v>
      </c>
      <c r="B30" s="13">
        <v>3</v>
      </c>
      <c r="C30" s="14">
        <v>6.1452509999999991E-3</v>
      </c>
      <c r="D30" s="14">
        <v>0</v>
      </c>
      <c r="E30" s="14">
        <v>1.8621999999999996E-4</v>
      </c>
      <c r="F30" s="15">
        <v>61</v>
      </c>
    </row>
    <row r="31" spans="1:6" ht="15" customHeight="1" x14ac:dyDescent="0.25">
      <c r="A31" s="8" t="s">
        <v>40</v>
      </c>
      <c r="B31" s="13">
        <v>1</v>
      </c>
      <c r="C31" s="14">
        <v>1.8621969999999999E-3</v>
      </c>
      <c r="D31" s="14">
        <v>0</v>
      </c>
      <c r="E31" s="14">
        <v>0</v>
      </c>
      <c r="F31" s="15">
        <v>6</v>
      </c>
    </row>
    <row r="32" spans="1:6" ht="21" customHeight="1" x14ac:dyDescent="0.25">
      <c r="A32" s="8" t="s">
        <v>5</v>
      </c>
      <c r="B32" s="10">
        <f>SUM(B33+B40+B50+B54+B59+B63)</f>
        <v>147</v>
      </c>
      <c r="C32" s="11">
        <f t="shared" ref="C32:F32" si="2">SUM(C33+C40+C50+C54+C59+C63)</f>
        <v>286.08322159699998</v>
      </c>
      <c r="D32" s="11">
        <f t="shared" si="2"/>
        <v>89.702815176429624</v>
      </c>
      <c r="E32" s="11">
        <f t="shared" si="2"/>
        <v>162.036247237</v>
      </c>
      <c r="F32" s="12">
        <f t="shared" si="2"/>
        <v>889965.66979000007</v>
      </c>
    </row>
    <row r="33" spans="1:6" ht="15" customHeight="1" x14ac:dyDescent="0.25">
      <c r="A33" s="8" t="s">
        <v>41</v>
      </c>
      <c r="B33" s="10">
        <v>11</v>
      </c>
      <c r="C33" s="11">
        <v>1.013780259</v>
      </c>
      <c r="D33" s="11">
        <v>0</v>
      </c>
      <c r="E33" s="11">
        <v>0</v>
      </c>
      <c r="F33" s="12">
        <v>1407.3333399999999</v>
      </c>
    </row>
    <row r="34" spans="1:6" ht="15" customHeight="1" x14ac:dyDescent="0.25">
      <c r="A34" s="8" t="s">
        <v>382</v>
      </c>
      <c r="B34" s="13">
        <v>4</v>
      </c>
      <c r="C34" s="14">
        <v>2.4208559999999999E-3</v>
      </c>
      <c r="D34" s="14">
        <v>0</v>
      </c>
      <c r="E34" s="14">
        <v>0</v>
      </c>
      <c r="F34" s="15">
        <v>18</v>
      </c>
    </row>
    <row r="35" spans="1:6" ht="15" customHeight="1" x14ac:dyDescent="0.25">
      <c r="A35" s="8" t="s">
        <v>42</v>
      </c>
      <c r="B35" s="13">
        <v>2</v>
      </c>
      <c r="C35" s="14">
        <v>9.8696459999999993E-3</v>
      </c>
      <c r="D35" s="14">
        <v>0</v>
      </c>
      <c r="E35" s="14">
        <v>0</v>
      </c>
      <c r="F35" s="15">
        <v>35</v>
      </c>
    </row>
    <row r="36" spans="1:6" ht="15" customHeight="1" x14ac:dyDescent="0.25">
      <c r="A36" s="8" t="s">
        <v>43</v>
      </c>
      <c r="B36" s="13">
        <v>1</v>
      </c>
      <c r="C36" s="14">
        <v>3.7243900000000002E-4</v>
      </c>
      <c r="D36" s="14">
        <v>0</v>
      </c>
      <c r="E36" s="14">
        <v>0</v>
      </c>
      <c r="F36" s="15">
        <v>8</v>
      </c>
    </row>
    <row r="37" spans="1:6" ht="15" customHeight="1" x14ac:dyDescent="0.25">
      <c r="A37" s="8" t="s">
        <v>44</v>
      </c>
      <c r="B37" s="13">
        <v>1</v>
      </c>
      <c r="C37" s="14">
        <v>1.8621999999999999E-4</v>
      </c>
      <c r="D37" s="14">
        <v>0</v>
      </c>
      <c r="E37" s="14">
        <v>0</v>
      </c>
      <c r="F37" s="15">
        <v>7</v>
      </c>
    </row>
    <row r="38" spans="1:6" ht="15" customHeight="1" x14ac:dyDescent="0.25">
      <c r="A38" s="8" t="s">
        <v>45</v>
      </c>
      <c r="B38" s="13">
        <v>2</v>
      </c>
      <c r="C38" s="14">
        <v>9.31098E-4</v>
      </c>
      <c r="D38" s="14">
        <v>0</v>
      </c>
      <c r="E38" s="14">
        <v>0</v>
      </c>
      <c r="F38" s="15">
        <v>6</v>
      </c>
    </row>
    <row r="39" spans="1:6" ht="15" customHeight="1" x14ac:dyDescent="0.25">
      <c r="A39" s="8" t="s">
        <v>46</v>
      </c>
      <c r="B39" s="13">
        <v>1</v>
      </c>
      <c r="C39" s="14">
        <v>1</v>
      </c>
      <c r="D39" s="14">
        <v>0</v>
      </c>
      <c r="E39" s="14">
        <v>0</v>
      </c>
      <c r="F39" s="15">
        <v>1333.3333399999999</v>
      </c>
    </row>
    <row r="40" spans="1:6" ht="15" customHeight="1" x14ac:dyDescent="0.25">
      <c r="A40" s="8" t="s">
        <v>47</v>
      </c>
      <c r="B40" s="10">
        <v>37</v>
      </c>
      <c r="C40" s="11">
        <v>22.733202979000001</v>
      </c>
      <c r="D40" s="11">
        <v>3.1574972065999996</v>
      </c>
      <c r="E40" s="11">
        <v>12.439310987000001</v>
      </c>
      <c r="F40" s="12">
        <v>53299.000177999995</v>
      </c>
    </row>
    <row r="41" spans="1:6" ht="15" customHeight="1" x14ac:dyDescent="0.25">
      <c r="A41" s="8" t="s">
        <v>383</v>
      </c>
      <c r="B41" s="13">
        <v>5</v>
      </c>
      <c r="C41" s="14">
        <v>10.505400372</v>
      </c>
      <c r="D41" s="14">
        <v>4.6554930000000001E-3</v>
      </c>
      <c r="E41" s="14">
        <v>9.5</v>
      </c>
      <c r="F41" s="15">
        <v>22070.666777000002</v>
      </c>
    </row>
    <row r="42" spans="1:6" ht="15" customHeight="1" x14ac:dyDescent="0.25">
      <c r="A42" s="8" t="s">
        <v>48</v>
      </c>
      <c r="B42" s="13">
        <v>1</v>
      </c>
      <c r="C42" s="14">
        <v>2.2346369999999998E-3</v>
      </c>
      <c r="D42" s="14">
        <v>7.4487899999999994E-4</v>
      </c>
      <c r="E42" s="14">
        <v>0</v>
      </c>
      <c r="F42" s="15">
        <v>18</v>
      </c>
    </row>
    <row r="43" spans="1:6" ht="15" customHeight="1" x14ac:dyDescent="0.25">
      <c r="A43" s="8" t="s">
        <v>49</v>
      </c>
      <c r="B43" s="13">
        <v>4</v>
      </c>
      <c r="C43" s="14">
        <v>0.19055866000000002</v>
      </c>
      <c r="D43" s="14">
        <v>3.7243999999999992E-4</v>
      </c>
      <c r="E43" s="14">
        <v>0</v>
      </c>
      <c r="F43" s="15">
        <v>3053</v>
      </c>
    </row>
    <row r="44" spans="1:6" ht="15" customHeight="1" x14ac:dyDescent="0.25">
      <c r="A44" s="8" t="s">
        <v>50</v>
      </c>
      <c r="B44" s="13">
        <v>2</v>
      </c>
      <c r="C44" s="14">
        <v>4.0558658999999997E-2</v>
      </c>
      <c r="D44" s="14">
        <v>3.7243933333333334E-4</v>
      </c>
      <c r="E44" s="14">
        <v>0</v>
      </c>
      <c r="F44" s="15">
        <v>1003</v>
      </c>
    </row>
    <row r="45" spans="1:6" ht="15" customHeight="1" x14ac:dyDescent="0.25">
      <c r="A45" s="8" t="s">
        <v>51</v>
      </c>
      <c r="B45" s="13">
        <v>12</v>
      </c>
      <c r="C45" s="14">
        <v>8.2242830540000007</v>
      </c>
      <c r="D45" s="14">
        <v>3.0003724393333338</v>
      </c>
      <c r="E45" s="14">
        <v>2.9300000000000006</v>
      </c>
      <c r="F45" s="15">
        <v>13896.333401</v>
      </c>
    </row>
    <row r="46" spans="1:6" ht="15" customHeight="1" x14ac:dyDescent="0.25">
      <c r="A46" s="8" t="s">
        <v>52</v>
      </c>
      <c r="B46" s="13">
        <v>7</v>
      </c>
      <c r="C46" s="14">
        <v>0.75769087499999999</v>
      </c>
      <c r="D46" s="14">
        <v>0.15023463693333333</v>
      </c>
      <c r="E46" s="14">
        <v>0</v>
      </c>
      <c r="F46" s="15">
        <v>12946</v>
      </c>
    </row>
    <row r="47" spans="1:6" ht="15" customHeight="1" x14ac:dyDescent="0.25">
      <c r="A47" s="8" t="s">
        <v>53</v>
      </c>
      <c r="B47" s="13">
        <v>3</v>
      </c>
      <c r="C47" s="14">
        <v>1.0428305000000001E-2</v>
      </c>
      <c r="D47" s="14">
        <v>3.7243950000000002E-4</v>
      </c>
      <c r="E47" s="14">
        <v>9.3109869999999997E-3</v>
      </c>
      <c r="F47" s="15">
        <v>209</v>
      </c>
    </row>
    <row r="48" spans="1:6" ht="15" customHeight="1" x14ac:dyDescent="0.25">
      <c r="A48" s="8" t="s">
        <v>54</v>
      </c>
      <c r="B48" s="13">
        <v>2</v>
      </c>
      <c r="C48" s="14">
        <v>3.0005586589999997</v>
      </c>
      <c r="D48" s="14">
        <v>0</v>
      </c>
      <c r="E48" s="14">
        <v>0</v>
      </c>
      <c r="F48" s="15">
        <v>83</v>
      </c>
    </row>
    <row r="49" spans="1:6" ht="15" customHeight="1" x14ac:dyDescent="0.25">
      <c r="A49" s="8" t="s">
        <v>55</v>
      </c>
      <c r="B49" s="13">
        <v>1</v>
      </c>
      <c r="C49" s="14">
        <v>1.4897580000000001E-3</v>
      </c>
      <c r="D49" s="14">
        <v>3.7243950000000002E-4</v>
      </c>
      <c r="E49" s="14">
        <v>0</v>
      </c>
      <c r="F49" s="15">
        <v>20</v>
      </c>
    </row>
    <row r="50" spans="1:6" ht="15" customHeight="1" x14ac:dyDescent="0.25">
      <c r="A50" s="8" t="s">
        <v>56</v>
      </c>
      <c r="B50" s="10">
        <v>24</v>
      </c>
      <c r="C50" s="11">
        <v>18.160986965000003</v>
      </c>
      <c r="D50" s="11">
        <v>2.1194458096629418</v>
      </c>
      <c r="E50" s="11">
        <v>5.9299999999999988</v>
      </c>
      <c r="F50" s="12">
        <v>30276.000134899998</v>
      </c>
    </row>
    <row r="51" spans="1:6" ht="15" customHeight="1" x14ac:dyDescent="0.25">
      <c r="A51" s="8" t="s">
        <v>384</v>
      </c>
      <c r="B51" s="13">
        <v>2</v>
      </c>
      <c r="C51" s="14">
        <v>1.00018622</v>
      </c>
      <c r="D51" s="14">
        <v>0</v>
      </c>
      <c r="E51" s="14">
        <v>0</v>
      </c>
      <c r="F51" s="15">
        <v>7</v>
      </c>
    </row>
    <row r="52" spans="1:6" ht="15" customHeight="1" x14ac:dyDescent="0.25">
      <c r="A52" s="8" t="s">
        <v>57</v>
      </c>
      <c r="B52" s="13">
        <v>18</v>
      </c>
      <c r="C52" s="14">
        <v>16.157076349999997</v>
      </c>
      <c r="D52" s="14">
        <v>2.1194458096629423</v>
      </c>
      <c r="E52" s="14">
        <v>5.93</v>
      </c>
      <c r="F52" s="15">
        <v>30000.000134899998</v>
      </c>
    </row>
    <row r="53" spans="1:6" ht="15" customHeight="1" x14ac:dyDescent="0.25">
      <c r="A53" s="8" t="s">
        <v>58</v>
      </c>
      <c r="B53" s="13">
        <v>4</v>
      </c>
      <c r="C53" s="14">
        <v>1.0037243949999999</v>
      </c>
      <c r="D53" s="14">
        <v>0</v>
      </c>
      <c r="E53" s="14">
        <v>0</v>
      </c>
      <c r="F53" s="15">
        <v>269</v>
      </c>
    </row>
    <row r="54" spans="1:6" ht="15" customHeight="1" x14ac:dyDescent="0.25">
      <c r="A54" s="8" t="s">
        <v>59</v>
      </c>
      <c r="B54" s="10">
        <v>23</v>
      </c>
      <c r="C54" s="11">
        <v>149.20048417099997</v>
      </c>
      <c r="D54" s="11">
        <v>83.407159962666682</v>
      </c>
      <c r="E54" s="11">
        <v>121.0768925</v>
      </c>
      <c r="F54" s="12">
        <v>336456.66719049995</v>
      </c>
    </row>
    <row r="55" spans="1:6" ht="15" customHeight="1" x14ac:dyDescent="0.25">
      <c r="A55" s="8" t="s">
        <v>385</v>
      </c>
      <c r="B55" s="13">
        <v>8</v>
      </c>
      <c r="C55" s="14">
        <v>121.059310986</v>
      </c>
      <c r="D55" s="14">
        <v>72.002793296000007</v>
      </c>
      <c r="E55" s="14">
        <v>120</v>
      </c>
      <c r="F55" s="15">
        <v>208738</v>
      </c>
    </row>
    <row r="56" spans="1:6" ht="15" customHeight="1" x14ac:dyDescent="0.25">
      <c r="A56" s="8" t="s">
        <v>60</v>
      </c>
      <c r="B56" s="13">
        <v>3</v>
      </c>
      <c r="C56" s="14">
        <v>0.39093109899999995</v>
      </c>
      <c r="D56" s="14">
        <v>9.2499999999999999E-2</v>
      </c>
      <c r="E56" s="14">
        <v>9.2499999999999999E-5</v>
      </c>
      <c r="F56" s="15">
        <v>3707</v>
      </c>
    </row>
    <row r="57" spans="1:6" ht="15" customHeight="1" x14ac:dyDescent="0.25">
      <c r="A57" s="8" t="s">
        <v>61</v>
      </c>
      <c r="B57" s="13">
        <v>11</v>
      </c>
      <c r="C57" s="14">
        <v>27.690242086000001</v>
      </c>
      <c r="D57" s="14">
        <v>11.311866666666667</v>
      </c>
      <c r="E57" s="14">
        <v>1.0168000000000001</v>
      </c>
      <c r="F57" s="15">
        <v>123931.6671905</v>
      </c>
    </row>
    <row r="58" spans="1:6" ht="15" customHeight="1" x14ac:dyDescent="0.25">
      <c r="A58" s="8" t="s">
        <v>62</v>
      </c>
      <c r="B58" s="13">
        <v>1</v>
      </c>
      <c r="C58" s="14">
        <v>0.06</v>
      </c>
      <c r="D58" s="14">
        <v>0</v>
      </c>
      <c r="E58" s="14">
        <v>0.06</v>
      </c>
      <c r="F58" s="15">
        <v>80</v>
      </c>
    </row>
    <row r="59" spans="1:6" ht="15" customHeight="1" x14ac:dyDescent="0.25">
      <c r="A59" s="8" t="s">
        <v>63</v>
      </c>
      <c r="B59" s="10">
        <v>5</v>
      </c>
      <c r="C59" s="11">
        <v>6.5939106150000004</v>
      </c>
      <c r="D59" s="11">
        <v>0</v>
      </c>
      <c r="E59" s="11">
        <v>6</v>
      </c>
      <c r="F59" s="12">
        <v>2890.6666799999998</v>
      </c>
    </row>
    <row r="60" spans="1:6" ht="15" customHeight="1" x14ac:dyDescent="0.25">
      <c r="A60" s="8" t="s">
        <v>386</v>
      </c>
      <c r="B60" s="13">
        <v>3</v>
      </c>
      <c r="C60" s="14">
        <v>6.5037243949999999</v>
      </c>
      <c r="D60" s="14">
        <v>0</v>
      </c>
      <c r="E60" s="14">
        <v>6</v>
      </c>
      <c r="F60" s="15">
        <v>2686.6666799999998</v>
      </c>
    </row>
    <row r="61" spans="1:6" ht="15" customHeight="1" x14ac:dyDescent="0.25">
      <c r="A61" s="8" t="s">
        <v>64</v>
      </c>
      <c r="B61" s="13">
        <v>1</v>
      </c>
      <c r="C61" s="14">
        <v>1.8621999999999999E-4</v>
      </c>
      <c r="D61" s="14">
        <v>0</v>
      </c>
      <c r="E61" s="14">
        <v>0</v>
      </c>
      <c r="F61" s="15">
        <v>4</v>
      </c>
    </row>
    <row r="62" spans="1:6" ht="15" customHeight="1" x14ac:dyDescent="0.25">
      <c r="A62" s="8" t="s">
        <v>65</v>
      </c>
      <c r="B62" s="13">
        <v>1</v>
      </c>
      <c r="C62" s="14">
        <v>0.09</v>
      </c>
      <c r="D62" s="14">
        <v>0</v>
      </c>
      <c r="E62" s="14">
        <v>0</v>
      </c>
      <c r="F62" s="15">
        <v>200</v>
      </c>
    </row>
    <row r="63" spans="1:6" ht="15" customHeight="1" x14ac:dyDescent="0.25">
      <c r="A63" s="8" t="s">
        <v>66</v>
      </c>
      <c r="B63" s="10">
        <v>47</v>
      </c>
      <c r="C63" s="11">
        <v>88.380856608000002</v>
      </c>
      <c r="D63" s="11">
        <v>1.0187121975</v>
      </c>
      <c r="E63" s="11">
        <v>16.590043749999996</v>
      </c>
      <c r="F63" s="12">
        <v>465636.00226660009</v>
      </c>
    </row>
    <row r="64" spans="1:6" ht="15" customHeight="1" x14ac:dyDescent="0.25">
      <c r="A64" s="8" t="s">
        <v>387</v>
      </c>
      <c r="B64" s="13">
        <v>8</v>
      </c>
      <c r="C64" s="14">
        <v>0.58391061300000002</v>
      </c>
      <c r="D64" s="14">
        <v>6.9300000000000014E-2</v>
      </c>
      <c r="E64" s="14">
        <v>0</v>
      </c>
      <c r="F64" s="15">
        <v>2015.6666740000001</v>
      </c>
    </row>
    <row r="65" spans="1:6" ht="15" customHeight="1" x14ac:dyDescent="0.25">
      <c r="A65" s="8" t="s">
        <v>67</v>
      </c>
      <c r="B65" s="13">
        <v>7</v>
      </c>
      <c r="C65" s="14">
        <v>41.714655492999995</v>
      </c>
      <c r="D65" s="14">
        <v>0.19474999999999998</v>
      </c>
      <c r="E65" s="14">
        <v>4.0043750000000003E-2</v>
      </c>
      <c r="F65" s="15">
        <v>311200.00153300003</v>
      </c>
    </row>
    <row r="66" spans="1:6" ht="15" customHeight="1" x14ac:dyDescent="0.25">
      <c r="A66" s="8" t="s">
        <v>68</v>
      </c>
      <c r="B66" s="13">
        <v>5</v>
      </c>
      <c r="C66" s="14">
        <v>30.50018622</v>
      </c>
      <c r="D66" s="14">
        <v>0</v>
      </c>
      <c r="E66" s="14">
        <v>9</v>
      </c>
      <c r="F66" s="15">
        <v>92089.667124600004</v>
      </c>
    </row>
    <row r="67" spans="1:6" ht="15" customHeight="1" x14ac:dyDescent="0.25">
      <c r="A67" s="8" t="s">
        <v>69</v>
      </c>
      <c r="B67" s="13">
        <v>7</v>
      </c>
      <c r="C67" s="14">
        <v>3.1937243930000001</v>
      </c>
      <c r="D67" s="14">
        <v>0</v>
      </c>
      <c r="E67" s="14">
        <v>0</v>
      </c>
      <c r="F67" s="15">
        <v>3553.0000100000002</v>
      </c>
    </row>
    <row r="68" spans="1:6" ht="15" customHeight="1" x14ac:dyDescent="0.25">
      <c r="A68" s="8" t="s">
        <v>70</v>
      </c>
      <c r="B68" s="13">
        <v>1</v>
      </c>
      <c r="C68" s="14">
        <v>1.8621999999999999E-4</v>
      </c>
      <c r="D68" s="14">
        <v>0</v>
      </c>
      <c r="E68" s="14">
        <v>0</v>
      </c>
      <c r="F68" s="15">
        <v>2</v>
      </c>
    </row>
    <row r="69" spans="1:6" ht="15" customHeight="1" x14ac:dyDescent="0.25">
      <c r="A69" s="8" t="s">
        <v>71</v>
      </c>
      <c r="B69" s="13">
        <v>11</v>
      </c>
      <c r="C69" s="14">
        <v>11.26</v>
      </c>
      <c r="D69" s="14">
        <v>0.75280000000000002</v>
      </c>
      <c r="E69" s="14">
        <v>7.5500000000000007</v>
      </c>
      <c r="F69" s="15">
        <v>53891.66692499999</v>
      </c>
    </row>
    <row r="70" spans="1:6" ht="15" customHeight="1" x14ac:dyDescent="0.25">
      <c r="A70" s="8" t="s">
        <v>72</v>
      </c>
      <c r="B70" s="13">
        <v>2</v>
      </c>
      <c r="C70" s="14">
        <v>1.123724395</v>
      </c>
      <c r="D70" s="14">
        <v>1.8621974999999999E-3</v>
      </c>
      <c r="E70" s="14">
        <v>0</v>
      </c>
      <c r="F70" s="15">
        <v>2810</v>
      </c>
    </row>
    <row r="71" spans="1:6" ht="15" customHeight="1" x14ac:dyDescent="0.25">
      <c r="A71" s="8" t="s">
        <v>73</v>
      </c>
      <c r="B71" s="13">
        <v>4</v>
      </c>
      <c r="C71" s="14">
        <v>3.7243950000000001E-3</v>
      </c>
      <c r="D71" s="14">
        <v>0</v>
      </c>
      <c r="E71" s="14">
        <v>0</v>
      </c>
      <c r="F71" s="15">
        <v>58</v>
      </c>
    </row>
    <row r="72" spans="1:6" ht="15" customHeight="1" x14ac:dyDescent="0.25">
      <c r="A72" s="8" t="s">
        <v>74</v>
      </c>
      <c r="B72" s="13">
        <v>2</v>
      </c>
      <c r="C72" s="14">
        <v>7.4487899999999994E-4</v>
      </c>
      <c r="D72" s="14">
        <v>0</v>
      </c>
      <c r="E72" s="14">
        <v>0</v>
      </c>
      <c r="F72" s="15">
        <v>16</v>
      </c>
    </row>
    <row r="73" spans="1:6" ht="21" customHeight="1" x14ac:dyDescent="0.25">
      <c r="A73" s="8" t="s">
        <v>9</v>
      </c>
      <c r="B73" s="10">
        <f>SUM(B74++B81+B84)</f>
        <v>25</v>
      </c>
      <c r="C73" s="11">
        <f t="shared" ref="C73:F73" si="3">SUM(C74++C81+C84)</f>
        <v>7.910614299999999E-2</v>
      </c>
      <c r="D73" s="11">
        <f t="shared" si="3"/>
        <v>8.7523274000000009E-3</v>
      </c>
      <c r="E73" s="11">
        <f t="shared" si="3"/>
        <v>0</v>
      </c>
      <c r="F73" s="12">
        <f t="shared" si="3"/>
        <v>597.99999999999989</v>
      </c>
    </row>
    <row r="74" spans="1:6" ht="15" customHeight="1" x14ac:dyDescent="0.25">
      <c r="A74" s="8" t="s">
        <v>75</v>
      </c>
      <c r="B74" s="10">
        <v>20</v>
      </c>
      <c r="C74" s="11">
        <v>6.7001860999999996E-2</v>
      </c>
      <c r="D74" s="11">
        <v>3.1657352000000003E-3</v>
      </c>
      <c r="E74" s="11">
        <v>0</v>
      </c>
      <c r="F74" s="12">
        <v>552.99999999999989</v>
      </c>
    </row>
    <row r="75" spans="1:6" ht="15" customHeight="1" x14ac:dyDescent="0.25">
      <c r="A75" s="8" t="s">
        <v>76</v>
      </c>
      <c r="B75" s="13">
        <v>3</v>
      </c>
      <c r="C75" s="14">
        <v>1.4897580000000001E-3</v>
      </c>
      <c r="D75" s="14">
        <v>0</v>
      </c>
      <c r="E75" s="14">
        <v>0</v>
      </c>
      <c r="F75" s="15">
        <v>10</v>
      </c>
    </row>
    <row r="76" spans="1:6" ht="15" customHeight="1" x14ac:dyDescent="0.25">
      <c r="A76" s="8" t="s">
        <v>77</v>
      </c>
      <c r="B76" s="13">
        <v>2</v>
      </c>
      <c r="C76" s="14">
        <v>4.0744879000000005E-2</v>
      </c>
      <c r="D76" s="14">
        <v>0</v>
      </c>
      <c r="E76" s="14">
        <v>0</v>
      </c>
      <c r="F76" s="15">
        <v>301</v>
      </c>
    </row>
    <row r="77" spans="1:6" ht="15" customHeight="1" x14ac:dyDescent="0.25">
      <c r="A77" s="8" t="s">
        <v>78</v>
      </c>
      <c r="B77" s="13">
        <v>8</v>
      </c>
      <c r="C77" s="14">
        <v>1.4525138999999999E-2</v>
      </c>
      <c r="D77" s="14">
        <v>7.4487900000000005E-4</v>
      </c>
      <c r="E77" s="14">
        <v>0</v>
      </c>
      <c r="F77" s="15">
        <v>210</v>
      </c>
    </row>
    <row r="78" spans="1:6" ht="15" customHeight="1" x14ac:dyDescent="0.25">
      <c r="A78" s="8" t="s">
        <v>79</v>
      </c>
      <c r="B78" s="13">
        <v>1</v>
      </c>
      <c r="C78" s="14">
        <v>2.7932959999999998E-3</v>
      </c>
      <c r="D78" s="14">
        <v>5.5865919999999994E-4</v>
      </c>
      <c r="E78" s="14">
        <v>0</v>
      </c>
      <c r="F78" s="15">
        <v>3</v>
      </c>
    </row>
    <row r="79" spans="1:6" ht="15" customHeight="1" x14ac:dyDescent="0.25">
      <c r="A79" s="8" t="s">
        <v>80</v>
      </c>
      <c r="B79" s="13">
        <v>2</v>
      </c>
      <c r="C79" s="14">
        <v>3.7243939999999998E-3</v>
      </c>
      <c r="D79" s="14">
        <v>1.8621969999999999E-3</v>
      </c>
      <c r="E79" s="14">
        <v>0</v>
      </c>
      <c r="F79" s="15">
        <v>8</v>
      </c>
    </row>
    <row r="80" spans="1:6" ht="15" customHeight="1" x14ac:dyDescent="0.25">
      <c r="A80" s="8" t="s">
        <v>81</v>
      </c>
      <c r="B80" s="13">
        <v>4</v>
      </c>
      <c r="C80" s="14">
        <v>3.7243949999999997E-3</v>
      </c>
      <c r="D80" s="14">
        <v>0</v>
      </c>
      <c r="E80" s="14">
        <v>0</v>
      </c>
      <c r="F80" s="15">
        <v>21</v>
      </c>
    </row>
    <row r="81" spans="1:6" ht="15" customHeight="1" x14ac:dyDescent="0.25">
      <c r="A81" s="8" t="s">
        <v>82</v>
      </c>
      <c r="B81" s="10">
        <v>2</v>
      </c>
      <c r="C81" s="11">
        <v>9.4972069999999988E-3</v>
      </c>
      <c r="D81" s="11">
        <v>5.5865922000000005E-3</v>
      </c>
      <c r="E81" s="11">
        <v>0</v>
      </c>
      <c r="F81" s="12">
        <v>25</v>
      </c>
    </row>
    <row r="82" spans="1:6" ht="15" customHeight="1" x14ac:dyDescent="0.25">
      <c r="A82" s="8" t="s">
        <v>388</v>
      </c>
      <c r="B82" s="13">
        <v>1</v>
      </c>
      <c r="C82" s="14">
        <v>1.8621999999999999E-4</v>
      </c>
      <c r="D82" s="14">
        <v>0</v>
      </c>
      <c r="E82" s="14">
        <v>0</v>
      </c>
      <c r="F82" s="15">
        <v>1</v>
      </c>
    </row>
    <row r="83" spans="1:6" ht="15" customHeight="1" x14ac:dyDescent="0.25">
      <c r="A83" s="8" t="s">
        <v>430</v>
      </c>
      <c r="B83" s="13">
        <v>1</v>
      </c>
      <c r="C83" s="14">
        <v>9.3109869999999997E-3</v>
      </c>
      <c r="D83" s="14">
        <v>5.5865922000000005E-3</v>
      </c>
      <c r="E83" s="14">
        <v>0</v>
      </c>
      <c r="F83" s="15">
        <v>24</v>
      </c>
    </row>
    <row r="84" spans="1:6" ht="15" customHeight="1" x14ac:dyDescent="0.25">
      <c r="A84" s="8" t="s">
        <v>83</v>
      </c>
      <c r="B84" s="10">
        <v>3</v>
      </c>
      <c r="C84" s="11">
        <v>2.6070750000000004E-3</v>
      </c>
      <c r="D84" s="11">
        <v>0</v>
      </c>
      <c r="E84" s="11">
        <v>0</v>
      </c>
      <c r="F84" s="12">
        <v>20</v>
      </c>
    </row>
    <row r="85" spans="1:6" ht="15" customHeight="1" x14ac:dyDescent="0.25">
      <c r="A85" s="8" t="s">
        <v>84</v>
      </c>
      <c r="B85" s="13">
        <v>1</v>
      </c>
      <c r="C85" s="14">
        <v>1.8621969999999999E-3</v>
      </c>
      <c r="D85" s="14">
        <v>0</v>
      </c>
      <c r="E85" s="14">
        <v>0</v>
      </c>
      <c r="F85" s="15">
        <v>10</v>
      </c>
    </row>
    <row r="86" spans="1:6" ht="15" customHeight="1" x14ac:dyDescent="0.25">
      <c r="A86" s="8" t="s">
        <v>85</v>
      </c>
      <c r="B86" s="13">
        <v>1</v>
      </c>
      <c r="C86" s="14">
        <v>3.7243900000000002E-4</v>
      </c>
      <c r="D86" s="14">
        <v>0</v>
      </c>
      <c r="E86" s="14">
        <v>0</v>
      </c>
      <c r="F86" s="15">
        <v>5</v>
      </c>
    </row>
    <row r="87" spans="1:6" ht="15" customHeight="1" x14ac:dyDescent="0.25">
      <c r="A87" s="8" t="s">
        <v>86</v>
      </c>
      <c r="B87" s="13">
        <v>1</v>
      </c>
      <c r="C87" s="14">
        <v>3.7243900000000002E-4</v>
      </c>
      <c r="D87" s="14">
        <v>0</v>
      </c>
      <c r="E87" s="14">
        <v>0</v>
      </c>
      <c r="F87" s="15">
        <v>5</v>
      </c>
    </row>
    <row r="88" spans="1:6" ht="21" customHeight="1" x14ac:dyDescent="0.25">
      <c r="A88" s="8" t="s">
        <v>6</v>
      </c>
      <c r="B88" s="10">
        <f>SUM(B89+B97+B104+B108+B110+B115+B125+B129+B131+B133+B138+B144)</f>
        <v>159</v>
      </c>
      <c r="C88" s="11">
        <f t="shared" ref="C88:F88" si="4">SUM(C89+C97+C104+C108+C110+C115+C125+C129+C131+C133+C138+C144)</f>
        <v>220.514115457</v>
      </c>
      <c r="D88" s="11">
        <f t="shared" si="4"/>
        <v>8.3495595485558827</v>
      </c>
      <c r="E88" s="11">
        <f t="shared" si="4"/>
        <v>75.481406020833319</v>
      </c>
      <c r="F88" s="12">
        <f t="shared" si="4"/>
        <v>379173.66834357008</v>
      </c>
    </row>
    <row r="89" spans="1:6" ht="15" customHeight="1" x14ac:dyDescent="0.25">
      <c r="A89" s="8" t="s">
        <v>87</v>
      </c>
      <c r="B89" s="10">
        <v>71</v>
      </c>
      <c r="C89" s="11">
        <v>177.70353817500001</v>
      </c>
      <c r="D89" s="11">
        <v>7.2462383196225488</v>
      </c>
      <c r="E89" s="11">
        <v>51.980744499999979</v>
      </c>
      <c r="F89" s="12">
        <v>280588.66804975009</v>
      </c>
    </row>
    <row r="90" spans="1:6" ht="15" customHeight="1" x14ac:dyDescent="0.25">
      <c r="A90" s="8" t="s">
        <v>389</v>
      </c>
      <c r="B90" s="13">
        <v>4</v>
      </c>
      <c r="C90" s="14">
        <v>2.7929795160000004</v>
      </c>
      <c r="D90" s="14">
        <v>0</v>
      </c>
      <c r="E90" s="14">
        <v>3.7199999999999999E-4</v>
      </c>
      <c r="F90" s="15">
        <v>5345.3333599999996</v>
      </c>
    </row>
    <row r="91" spans="1:6" ht="15" customHeight="1" x14ac:dyDescent="0.25">
      <c r="A91" s="8" t="s">
        <v>88</v>
      </c>
      <c r="B91" s="13">
        <v>1</v>
      </c>
      <c r="C91" s="14">
        <v>1.5</v>
      </c>
      <c r="D91" s="14">
        <v>0</v>
      </c>
      <c r="E91" s="14">
        <v>0</v>
      </c>
      <c r="F91" s="15">
        <v>1133.333339</v>
      </c>
    </row>
    <row r="92" spans="1:6" ht="15" customHeight="1" x14ac:dyDescent="0.25">
      <c r="A92" s="8" t="s">
        <v>89</v>
      </c>
      <c r="B92" s="13">
        <v>4</v>
      </c>
      <c r="C92" s="14">
        <v>10</v>
      </c>
      <c r="D92" s="14">
        <v>1.5</v>
      </c>
      <c r="E92" s="14">
        <v>1</v>
      </c>
      <c r="F92" s="15">
        <v>14666.666739999999</v>
      </c>
    </row>
    <row r="93" spans="1:6" ht="15" customHeight="1" x14ac:dyDescent="0.25">
      <c r="A93" s="8" t="s">
        <v>90</v>
      </c>
      <c r="B93" s="13">
        <v>33</v>
      </c>
      <c r="C93" s="14">
        <v>108.24</v>
      </c>
      <c r="D93" s="14">
        <v>4.4294117647058817</v>
      </c>
      <c r="E93" s="14">
        <v>28.790000000000003</v>
      </c>
      <c r="F93" s="15">
        <v>164110.000802</v>
      </c>
    </row>
    <row r="94" spans="1:6" ht="15" customHeight="1" x14ac:dyDescent="0.25">
      <c r="A94" s="8" t="s">
        <v>91</v>
      </c>
      <c r="B94" s="13">
        <v>22</v>
      </c>
      <c r="C94" s="14">
        <v>34.170558659000008</v>
      </c>
      <c r="D94" s="14">
        <v>1.3168265549166667</v>
      </c>
      <c r="E94" s="14">
        <v>9.6903724999999987</v>
      </c>
      <c r="F94" s="15">
        <v>68733.333675750007</v>
      </c>
    </row>
    <row r="95" spans="1:6" ht="15" customHeight="1" x14ac:dyDescent="0.25">
      <c r="A95" s="8" t="s">
        <v>92</v>
      </c>
      <c r="B95" s="13">
        <v>4</v>
      </c>
      <c r="C95" s="14">
        <v>17.5</v>
      </c>
      <c r="D95" s="14">
        <v>0</v>
      </c>
      <c r="E95" s="14">
        <v>12.5</v>
      </c>
      <c r="F95" s="15">
        <v>22933.333448000001</v>
      </c>
    </row>
    <row r="96" spans="1:6" ht="15" customHeight="1" x14ac:dyDescent="0.25">
      <c r="A96" s="8" t="s">
        <v>93</v>
      </c>
      <c r="B96" s="13">
        <v>3</v>
      </c>
      <c r="C96" s="14">
        <v>3.5</v>
      </c>
      <c r="D96" s="14">
        <v>0</v>
      </c>
      <c r="E96" s="14">
        <v>0</v>
      </c>
      <c r="F96" s="15">
        <v>3666.6666850000001</v>
      </c>
    </row>
    <row r="97" spans="1:6" ht="15" customHeight="1" x14ac:dyDescent="0.25">
      <c r="A97" s="8" t="s">
        <v>94</v>
      </c>
      <c r="B97" s="10">
        <v>19</v>
      </c>
      <c r="C97" s="11">
        <v>5.4949534460000002</v>
      </c>
      <c r="D97" s="11">
        <v>0.21000000000000002</v>
      </c>
      <c r="E97" s="11">
        <v>2.5</v>
      </c>
      <c r="F97" s="12">
        <v>5452.3333434200003</v>
      </c>
    </row>
    <row r="98" spans="1:6" ht="15" customHeight="1" x14ac:dyDescent="0.25">
      <c r="A98" s="8" t="s">
        <v>390</v>
      </c>
      <c r="B98" s="13">
        <v>5</v>
      </c>
      <c r="C98" s="14">
        <v>9.6834269999999979E-3</v>
      </c>
      <c r="D98" s="14">
        <v>0</v>
      </c>
      <c r="E98" s="14">
        <v>0</v>
      </c>
      <c r="F98" s="15">
        <v>30</v>
      </c>
    </row>
    <row r="99" spans="1:6" ht="15" customHeight="1" x14ac:dyDescent="0.25">
      <c r="A99" s="8" t="s">
        <v>95</v>
      </c>
      <c r="B99" s="13">
        <v>2</v>
      </c>
      <c r="C99" s="14">
        <v>1.0558659000000001E-2</v>
      </c>
      <c r="D99" s="14">
        <v>0</v>
      </c>
      <c r="E99" s="14">
        <v>0</v>
      </c>
      <c r="F99" s="15">
        <v>220</v>
      </c>
    </row>
    <row r="100" spans="1:6" ht="15" customHeight="1" x14ac:dyDescent="0.25">
      <c r="A100" s="8" t="s">
        <v>96</v>
      </c>
      <c r="B100" s="13">
        <v>5</v>
      </c>
      <c r="C100" s="14">
        <v>2.0057728119999996</v>
      </c>
      <c r="D100" s="14">
        <v>0</v>
      </c>
      <c r="E100" s="14">
        <v>0</v>
      </c>
      <c r="F100" s="15">
        <v>2328.6666667</v>
      </c>
    </row>
    <row r="101" spans="1:6" ht="15" customHeight="1" x14ac:dyDescent="0.25">
      <c r="A101" s="8" t="s">
        <v>97</v>
      </c>
      <c r="B101" s="13">
        <v>3</v>
      </c>
      <c r="C101" s="14">
        <v>2.5080074489999999</v>
      </c>
      <c r="D101" s="14">
        <v>0.2</v>
      </c>
      <c r="E101" s="14">
        <v>2.5</v>
      </c>
      <c r="F101" s="15">
        <v>2245.0000100000002</v>
      </c>
    </row>
    <row r="102" spans="1:6" ht="15" customHeight="1" x14ac:dyDescent="0.25">
      <c r="A102" s="8" t="s">
        <v>98</v>
      </c>
      <c r="B102" s="13">
        <v>1</v>
      </c>
      <c r="C102" s="14">
        <v>7.4487900000000005E-4</v>
      </c>
      <c r="D102" s="14">
        <v>0</v>
      </c>
      <c r="E102" s="14">
        <v>0</v>
      </c>
      <c r="F102" s="15">
        <v>15</v>
      </c>
    </row>
    <row r="103" spans="1:6" ht="15" customHeight="1" x14ac:dyDescent="0.25">
      <c r="A103" s="8" t="s">
        <v>99</v>
      </c>
      <c r="B103" s="13">
        <v>3</v>
      </c>
      <c r="C103" s="14">
        <v>0.96018622000000009</v>
      </c>
      <c r="D103" s="14">
        <v>9.9999999999999985E-3</v>
      </c>
      <c r="E103" s="14">
        <v>0</v>
      </c>
      <c r="F103" s="15">
        <v>613.66666671999997</v>
      </c>
    </row>
    <row r="104" spans="1:6" ht="15" customHeight="1" x14ac:dyDescent="0.25">
      <c r="A104" s="8" t="s">
        <v>100</v>
      </c>
      <c r="B104" s="10">
        <v>3</v>
      </c>
      <c r="C104" s="11">
        <v>2.7932959999999998E-3</v>
      </c>
      <c r="D104" s="11">
        <v>1.8621969999999999E-3</v>
      </c>
      <c r="E104" s="11">
        <v>0</v>
      </c>
      <c r="F104" s="12">
        <v>6.9999999999999991</v>
      </c>
    </row>
    <row r="105" spans="1:6" ht="15" customHeight="1" x14ac:dyDescent="0.25">
      <c r="A105" s="8" t="s">
        <v>101</v>
      </c>
      <c r="B105" s="13">
        <v>1</v>
      </c>
      <c r="C105" s="14">
        <v>1.8621969999999999E-3</v>
      </c>
      <c r="D105" s="14">
        <v>1.8621969999999999E-3</v>
      </c>
      <c r="E105" s="14">
        <v>0</v>
      </c>
      <c r="F105" s="15">
        <v>0</v>
      </c>
    </row>
    <row r="106" spans="1:6" ht="15" customHeight="1" x14ac:dyDescent="0.25">
      <c r="A106" s="8" t="s">
        <v>102</v>
      </c>
      <c r="B106" s="13">
        <v>1</v>
      </c>
      <c r="C106" s="14">
        <v>7.4487900000000005E-4</v>
      </c>
      <c r="D106" s="14">
        <v>0</v>
      </c>
      <c r="E106" s="14">
        <v>0</v>
      </c>
      <c r="F106" s="15">
        <v>4</v>
      </c>
    </row>
    <row r="107" spans="1:6" ht="15" customHeight="1" x14ac:dyDescent="0.25">
      <c r="A107" s="8" t="s">
        <v>103</v>
      </c>
      <c r="B107" s="13">
        <v>1</v>
      </c>
      <c r="C107" s="14">
        <v>1.8621999999999999E-4</v>
      </c>
      <c r="D107" s="14">
        <v>0</v>
      </c>
      <c r="E107" s="14">
        <v>0</v>
      </c>
      <c r="F107" s="15">
        <v>3</v>
      </c>
    </row>
    <row r="108" spans="1:6" ht="15" customHeight="1" x14ac:dyDescent="0.25">
      <c r="A108" s="8" t="s">
        <v>104</v>
      </c>
      <c r="B108" s="10">
        <v>4</v>
      </c>
      <c r="C108" s="11">
        <v>1.4897580000000001E-3</v>
      </c>
      <c r="D108" s="11">
        <v>0</v>
      </c>
      <c r="E108" s="11">
        <v>0</v>
      </c>
      <c r="F108" s="12">
        <v>21</v>
      </c>
    </row>
    <row r="109" spans="1:6" ht="15" customHeight="1" x14ac:dyDescent="0.25">
      <c r="A109" s="8" t="s">
        <v>105</v>
      </c>
      <c r="B109" s="13">
        <v>4</v>
      </c>
      <c r="C109" s="14">
        <v>1.4897580000000001E-3</v>
      </c>
      <c r="D109" s="14">
        <v>0</v>
      </c>
      <c r="E109" s="14">
        <v>0</v>
      </c>
      <c r="F109" s="15">
        <v>21</v>
      </c>
    </row>
    <row r="110" spans="1:6" ht="15" customHeight="1" x14ac:dyDescent="0.25">
      <c r="A110" s="8" t="s">
        <v>106</v>
      </c>
      <c r="B110" s="10">
        <v>5</v>
      </c>
      <c r="C110" s="11">
        <v>3.1117318000000001E-2</v>
      </c>
      <c r="D110" s="11">
        <v>3.7243933333333328E-4</v>
      </c>
      <c r="E110" s="11">
        <v>0</v>
      </c>
      <c r="F110" s="12">
        <v>509</v>
      </c>
    </row>
    <row r="111" spans="1:6" ht="15" customHeight="1" x14ac:dyDescent="0.25">
      <c r="A111" s="8" t="s">
        <v>391</v>
      </c>
      <c r="B111" s="13">
        <v>1</v>
      </c>
      <c r="C111" s="14">
        <v>1.8621999999999999E-4</v>
      </c>
      <c r="D111" s="14">
        <v>0</v>
      </c>
      <c r="E111" s="14">
        <v>0</v>
      </c>
      <c r="F111" s="15">
        <v>2</v>
      </c>
    </row>
    <row r="112" spans="1:6" ht="15" customHeight="1" x14ac:dyDescent="0.25">
      <c r="A112" s="8" t="s">
        <v>107</v>
      </c>
      <c r="B112" s="13">
        <v>1</v>
      </c>
      <c r="C112" s="14">
        <v>0.02</v>
      </c>
      <c r="D112" s="14">
        <v>0</v>
      </c>
      <c r="E112" s="14">
        <v>0</v>
      </c>
      <c r="F112" s="15">
        <v>350</v>
      </c>
    </row>
    <row r="113" spans="1:6" ht="15" customHeight="1" x14ac:dyDescent="0.25">
      <c r="A113" s="8" t="s">
        <v>108</v>
      </c>
      <c r="B113" s="13">
        <v>2</v>
      </c>
      <c r="C113" s="14">
        <v>1.0372439000000001E-2</v>
      </c>
      <c r="D113" s="14">
        <v>0</v>
      </c>
      <c r="E113" s="14">
        <v>0</v>
      </c>
      <c r="F113" s="15">
        <v>156</v>
      </c>
    </row>
    <row r="114" spans="1:6" ht="15" customHeight="1" x14ac:dyDescent="0.25">
      <c r="A114" s="8" t="s">
        <v>109</v>
      </c>
      <c r="B114" s="13">
        <v>1</v>
      </c>
      <c r="C114" s="14">
        <v>5.5865899999999998E-4</v>
      </c>
      <c r="D114" s="14">
        <v>3.7243933333333334E-4</v>
      </c>
      <c r="E114" s="14">
        <v>0</v>
      </c>
      <c r="F114" s="15">
        <v>1</v>
      </c>
    </row>
    <row r="115" spans="1:6" ht="15" customHeight="1" x14ac:dyDescent="0.25">
      <c r="A115" s="8" t="s">
        <v>110</v>
      </c>
      <c r="B115" s="10">
        <v>30</v>
      </c>
      <c r="C115" s="11">
        <v>29.306201116</v>
      </c>
      <c r="D115" s="11">
        <v>0.24729329610000003</v>
      </c>
      <c r="E115" s="11">
        <v>21</v>
      </c>
      <c r="F115" s="12">
        <v>52138.333579999999</v>
      </c>
    </row>
    <row r="116" spans="1:6" ht="15" customHeight="1" x14ac:dyDescent="0.25">
      <c r="A116" s="8" t="s">
        <v>392</v>
      </c>
      <c r="B116" s="13">
        <v>1</v>
      </c>
      <c r="C116" s="14">
        <v>0.02</v>
      </c>
      <c r="D116" s="14">
        <v>0.02</v>
      </c>
      <c r="E116" s="14">
        <v>0</v>
      </c>
      <c r="F116" s="15">
        <v>0</v>
      </c>
    </row>
    <row r="117" spans="1:6" ht="15" customHeight="1" x14ac:dyDescent="0.25">
      <c r="A117" s="8" t="s">
        <v>111</v>
      </c>
      <c r="B117" s="13">
        <v>3</v>
      </c>
      <c r="C117" s="14">
        <v>7.9300000000000006</v>
      </c>
      <c r="D117" s="14">
        <v>0.186</v>
      </c>
      <c r="E117" s="14">
        <v>6</v>
      </c>
      <c r="F117" s="15">
        <v>17833.333419999999</v>
      </c>
    </row>
    <row r="118" spans="1:6" ht="15" customHeight="1" x14ac:dyDescent="0.25">
      <c r="A118" s="8" t="s">
        <v>112</v>
      </c>
      <c r="B118" s="13">
        <v>8</v>
      </c>
      <c r="C118" s="14">
        <v>0.11042830599999999</v>
      </c>
      <c r="D118" s="14">
        <v>2.7932961000000003E-3</v>
      </c>
      <c r="E118" s="14">
        <v>0</v>
      </c>
      <c r="F118" s="15">
        <v>948.99999999999989</v>
      </c>
    </row>
    <row r="119" spans="1:6" ht="15" customHeight="1" x14ac:dyDescent="0.25">
      <c r="A119" s="8" t="s">
        <v>102</v>
      </c>
      <c r="B119" s="13">
        <v>6</v>
      </c>
      <c r="C119" s="14">
        <v>1.2416759769999999</v>
      </c>
      <c r="D119" s="14">
        <v>3.85E-2</v>
      </c>
      <c r="E119" s="14">
        <v>0</v>
      </c>
      <c r="F119" s="15">
        <v>1310</v>
      </c>
    </row>
    <row r="120" spans="1:6" ht="15" customHeight="1" x14ac:dyDescent="0.25">
      <c r="A120" s="8" t="s">
        <v>113</v>
      </c>
      <c r="B120" s="13">
        <v>1</v>
      </c>
      <c r="C120" s="14">
        <v>5</v>
      </c>
      <c r="D120" s="14">
        <v>0</v>
      </c>
      <c r="E120" s="14">
        <v>0</v>
      </c>
      <c r="F120" s="15">
        <v>4000.0000199999999</v>
      </c>
    </row>
    <row r="121" spans="1:6" ht="15" customHeight="1" x14ac:dyDescent="0.25">
      <c r="A121" s="8" t="s">
        <v>114</v>
      </c>
      <c r="B121" s="13">
        <v>2</v>
      </c>
      <c r="C121" s="14">
        <v>3.0001862200000002</v>
      </c>
      <c r="D121" s="14">
        <v>0</v>
      </c>
      <c r="E121" s="14">
        <v>3</v>
      </c>
      <c r="F121" s="15">
        <v>3338.3333499999999</v>
      </c>
    </row>
    <row r="122" spans="1:6" ht="15" customHeight="1" x14ac:dyDescent="0.25">
      <c r="A122" s="8" t="s">
        <v>115</v>
      </c>
      <c r="B122" s="13">
        <v>7</v>
      </c>
      <c r="C122" s="14">
        <v>1.0037243929999999</v>
      </c>
      <c r="D122" s="14">
        <v>0</v>
      </c>
      <c r="E122" s="14">
        <v>1.0000000000000002</v>
      </c>
      <c r="F122" s="15">
        <v>706.66666999999984</v>
      </c>
    </row>
    <row r="123" spans="1:6" ht="15" customHeight="1" x14ac:dyDescent="0.25">
      <c r="A123" s="8" t="s">
        <v>116</v>
      </c>
      <c r="B123" s="13">
        <v>1</v>
      </c>
      <c r="C123" s="14">
        <v>1.8621999999999999E-4</v>
      </c>
      <c r="D123" s="14">
        <v>0</v>
      </c>
      <c r="E123" s="14">
        <v>0</v>
      </c>
      <c r="F123" s="15">
        <v>1</v>
      </c>
    </row>
    <row r="124" spans="1:6" ht="15" customHeight="1" x14ac:dyDescent="0.25">
      <c r="A124" s="8" t="s">
        <v>117</v>
      </c>
      <c r="B124" s="13">
        <v>1</v>
      </c>
      <c r="C124" s="14">
        <v>11</v>
      </c>
      <c r="D124" s="14">
        <v>0</v>
      </c>
      <c r="E124" s="14">
        <v>11</v>
      </c>
      <c r="F124" s="15">
        <v>24000.000120000001</v>
      </c>
    </row>
    <row r="125" spans="1:6" ht="15" customHeight="1" x14ac:dyDescent="0.25">
      <c r="A125" s="8" t="s">
        <v>118</v>
      </c>
      <c r="B125" s="10">
        <v>6</v>
      </c>
      <c r="C125" s="11">
        <v>2.5400373000000004E-2</v>
      </c>
      <c r="D125" s="11">
        <v>1.0186219999999998E-2</v>
      </c>
      <c r="E125" s="11">
        <v>0</v>
      </c>
      <c r="F125" s="12">
        <v>74.333333400000015</v>
      </c>
    </row>
    <row r="126" spans="1:6" ht="15" customHeight="1" x14ac:dyDescent="0.25">
      <c r="A126" s="8" t="s">
        <v>119</v>
      </c>
      <c r="B126" s="13">
        <v>3</v>
      </c>
      <c r="C126" s="14">
        <v>2.3910615000000003E-2</v>
      </c>
      <c r="D126" s="14">
        <v>9.9999999999999985E-3</v>
      </c>
      <c r="E126" s="14">
        <v>0</v>
      </c>
      <c r="F126" s="15">
        <v>65.333333400000015</v>
      </c>
    </row>
    <row r="127" spans="1:6" ht="15" customHeight="1" x14ac:dyDescent="0.25">
      <c r="A127" s="8" t="s">
        <v>120</v>
      </c>
      <c r="B127" s="13">
        <v>1</v>
      </c>
      <c r="C127" s="14">
        <v>1.8621999999999999E-4</v>
      </c>
      <c r="D127" s="14">
        <v>1.8621999999999999E-4</v>
      </c>
      <c r="E127" s="14">
        <v>0</v>
      </c>
      <c r="F127" s="15">
        <v>0</v>
      </c>
    </row>
    <row r="128" spans="1:6" ht="15" customHeight="1" x14ac:dyDescent="0.25">
      <c r="A128" s="8" t="s">
        <v>121</v>
      </c>
      <c r="B128" s="13">
        <v>2</v>
      </c>
      <c r="C128" s="14">
        <v>1.3035379999999999E-3</v>
      </c>
      <c r="D128" s="14">
        <v>0</v>
      </c>
      <c r="E128" s="14">
        <v>0</v>
      </c>
      <c r="F128" s="15">
        <v>9</v>
      </c>
    </row>
    <row r="129" spans="1:6" ht="15" customHeight="1" x14ac:dyDescent="0.25">
      <c r="A129" s="8" t="s">
        <v>122</v>
      </c>
      <c r="B129" s="10">
        <v>1</v>
      </c>
      <c r="C129" s="11">
        <v>7.4487900000000005E-4</v>
      </c>
      <c r="D129" s="11">
        <v>0</v>
      </c>
      <c r="E129" s="11">
        <v>0</v>
      </c>
      <c r="F129" s="12">
        <v>15</v>
      </c>
    </row>
    <row r="130" spans="1:6" ht="15" customHeight="1" x14ac:dyDescent="0.25">
      <c r="A130" s="8" t="s">
        <v>393</v>
      </c>
      <c r="B130" s="13">
        <v>1</v>
      </c>
      <c r="C130" s="14">
        <v>7.4487900000000005E-4</v>
      </c>
      <c r="D130" s="14">
        <v>0</v>
      </c>
      <c r="E130" s="14">
        <v>0</v>
      </c>
      <c r="F130" s="15">
        <v>15</v>
      </c>
    </row>
    <row r="131" spans="1:6" ht="15" customHeight="1" x14ac:dyDescent="0.25">
      <c r="A131" s="8" t="s">
        <v>123</v>
      </c>
      <c r="B131" s="10">
        <v>1</v>
      </c>
      <c r="C131" s="11">
        <v>1</v>
      </c>
      <c r="D131" s="11">
        <v>0</v>
      </c>
      <c r="E131" s="11">
        <v>0</v>
      </c>
      <c r="F131" s="12">
        <v>5266.6666930000001</v>
      </c>
    </row>
    <row r="132" spans="1:6" ht="15" customHeight="1" x14ac:dyDescent="0.25">
      <c r="A132" s="8" t="s">
        <v>124</v>
      </c>
      <c r="B132" s="13">
        <v>1</v>
      </c>
      <c r="C132" s="14">
        <v>1</v>
      </c>
      <c r="D132" s="14">
        <v>0</v>
      </c>
      <c r="E132" s="14">
        <v>0</v>
      </c>
      <c r="F132" s="15">
        <v>5266.6666930000001</v>
      </c>
    </row>
    <row r="133" spans="1:6" ht="15" customHeight="1" x14ac:dyDescent="0.25">
      <c r="A133" s="8" t="s">
        <v>125</v>
      </c>
      <c r="B133" s="10">
        <v>4</v>
      </c>
      <c r="C133" s="11">
        <v>1.4935381759999999</v>
      </c>
      <c r="D133" s="11">
        <v>0</v>
      </c>
      <c r="E133" s="11">
        <v>5.1218750000000006E-4</v>
      </c>
      <c r="F133" s="12">
        <v>24076</v>
      </c>
    </row>
    <row r="134" spans="1:6" ht="15" customHeight="1" x14ac:dyDescent="0.25">
      <c r="A134" s="8" t="s">
        <v>394</v>
      </c>
      <c r="B134" s="13">
        <v>1</v>
      </c>
      <c r="C134" s="14">
        <v>1.8621999999999999E-4</v>
      </c>
      <c r="D134" s="14">
        <v>0</v>
      </c>
      <c r="E134" s="14">
        <v>0</v>
      </c>
      <c r="F134" s="15">
        <v>1</v>
      </c>
    </row>
    <row r="135" spans="1:6" ht="15" customHeight="1" x14ac:dyDescent="0.25">
      <c r="A135" s="8" t="s">
        <v>126</v>
      </c>
      <c r="B135" s="13">
        <v>1</v>
      </c>
      <c r="C135" s="14">
        <v>1.49</v>
      </c>
      <c r="D135" s="14">
        <v>0</v>
      </c>
      <c r="E135" s="14">
        <v>5.1218750000000006E-4</v>
      </c>
      <c r="F135" s="15">
        <v>24000</v>
      </c>
    </row>
    <row r="136" spans="1:6" ht="15" customHeight="1" x14ac:dyDescent="0.25">
      <c r="A136" s="8" t="s">
        <v>127</v>
      </c>
      <c r="B136" s="13">
        <v>1</v>
      </c>
      <c r="C136" s="14">
        <v>9.3109900000000001E-4</v>
      </c>
      <c r="D136" s="14">
        <v>0</v>
      </c>
      <c r="E136" s="14">
        <v>0</v>
      </c>
      <c r="F136" s="15">
        <v>25</v>
      </c>
    </row>
    <row r="137" spans="1:6" ht="15" customHeight="1" x14ac:dyDescent="0.25">
      <c r="A137" s="8" t="s">
        <v>128</v>
      </c>
      <c r="B137" s="13">
        <v>1</v>
      </c>
      <c r="C137" s="14">
        <v>2.4208569999999998E-3</v>
      </c>
      <c r="D137" s="14">
        <v>0</v>
      </c>
      <c r="E137" s="14">
        <v>0</v>
      </c>
      <c r="F137" s="15">
        <v>50</v>
      </c>
    </row>
    <row r="138" spans="1:6" ht="15" customHeight="1" x14ac:dyDescent="0.25">
      <c r="A138" s="8" t="s">
        <v>129</v>
      </c>
      <c r="B138" s="10">
        <v>11</v>
      </c>
      <c r="C138" s="11">
        <v>5.4519180639999991</v>
      </c>
      <c r="D138" s="11">
        <v>0.63211731850000008</v>
      </c>
      <c r="E138" s="11">
        <v>1.4933333333333338E-4</v>
      </c>
      <c r="F138" s="12">
        <v>10997.333343999999</v>
      </c>
    </row>
    <row r="139" spans="1:6" ht="15" customHeight="1" x14ac:dyDescent="0.25">
      <c r="A139" s="8" t="s">
        <v>395</v>
      </c>
      <c r="B139" s="13">
        <v>1</v>
      </c>
      <c r="C139" s="14">
        <v>1.8621999999999999E-4</v>
      </c>
      <c r="D139" s="14">
        <v>0</v>
      </c>
      <c r="E139" s="14">
        <v>0</v>
      </c>
      <c r="F139" s="15">
        <v>3</v>
      </c>
    </row>
    <row r="140" spans="1:6" ht="15" customHeight="1" x14ac:dyDescent="0.25">
      <c r="A140" s="8" t="s">
        <v>130</v>
      </c>
      <c r="B140" s="13">
        <v>1</v>
      </c>
      <c r="C140" s="14">
        <v>0.6</v>
      </c>
      <c r="D140" s="14">
        <v>0</v>
      </c>
      <c r="E140" s="14">
        <v>0</v>
      </c>
      <c r="F140" s="15">
        <v>1200</v>
      </c>
    </row>
    <row r="141" spans="1:6" ht="15" customHeight="1" x14ac:dyDescent="0.25">
      <c r="A141" s="8" t="s">
        <v>131</v>
      </c>
      <c r="B141" s="13">
        <v>1</v>
      </c>
      <c r="C141" s="14">
        <v>1.8621999999999999E-4</v>
      </c>
      <c r="D141" s="14">
        <v>0</v>
      </c>
      <c r="E141" s="14">
        <v>0</v>
      </c>
      <c r="F141" s="15">
        <v>1</v>
      </c>
    </row>
    <row r="142" spans="1:6" ht="15" customHeight="1" x14ac:dyDescent="0.25">
      <c r="A142" s="8" t="s">
        <v>80</v>
      </c>
      <c r="B142" s="13">
        <v>4</v>
      </c>
      <c r="C142" s="14">
        <v>4.0693109870000006</v>
      </c>
      <c r="D142" s="14">
        <v>0.5</v>
      </c>
      <c r="E142" s="14">
        <v>1.4933333333333335E-4</v>
      </c>
      <c r="F142" s="15">
        <v>9150.0000099999997</v>
      </c>
    </row>
    <row r="143" spans="1:6" ht="15" customHeight="1" x14ac:dyDescent="0.25">
      <c r="A143" s="8" t="s">
        <v>132</v>
      </c>
      <c r="B143" s="13">
        <v>4</v>
      </c>
      <c r="C143" s="14">
        <v>0.78223463699999995</v>
      </c>
      <c r="D143" s="14">
        <v>0.13211731849999997</v>
      </c>
      <c r="E143" s="14">
        <v>0</v>
      </c>
      <c r="F143" s="15">
        <v>643.33333399999992</v>
      </c>
    </row>
    <row r="144" spans="1:6" ht="15" customHeight="1" x14ac:dyDescent="0.25">
      <c r="A144" s="8" t="s">
        <v>133</v>
      </c>
      <c r="B144" s="10">
        <v>4</v>
      </c>
      <c r="C144" s="11">
        <v>2.4208560000000003E-3</v>
      </c>
      <c r="D144" s="11">
        <v>1.4897580000000001E-3</v>
      </c>
      <c r="E144" s="11">
        <v>0</v>
      </c>
      <c r="F144" s="12">
        <v>28.000000000000004</v>
      </c>
    </row>
    <row r="145" spans="1:6" ht="15" customHeight="1" x14ac:dyDescent="0.25">
      <c r="A145" s="8" t="s">
        <v>42</v>
      </c>
      <c r="B145" s="13">
        <v>2</v>
      </c>
      <c r="C145" s="14">
        <v>7.4487800000000003E-4</v>
      </c>
      <c r="D145" s="14">
        <v>0</v>
      </c>
      <c r="E145" s="14">
        <v>0</v>
      </c>
      <c r="F145" s="15">
        <v>26</v>
      </c>
    </row>
    <row r="146" spans="1:6" ht="15" customHeight="1" x14ac:dyDescent="0.25">
      <c r="A146" s="8" t="s">
        <v>134</v>
      </c>
      <c r="B146" s="13">
        <v>2</v>
      </c>
      <c r="C146" s="14">
        <v>1.6759780000000001E-3</v>
      </c>
      <c r="D146" s="14">
        <v>1.4897580000000001E-3</v>
      </c>
      <c r="E146" s="14">
        <v>0</v>
      </c>
      <c r="F146" s="15">
        <v>2</v>
      </c>
    </row>
    <row r="147" spans="1:6" ht="21" customHeight="1" x14ac:dyDescent="0.25">
      <c r="A147" s="8" t="s">
        <v>13</v>
      </c>
      <c r="B147" s="10">
        <f>SUM(B148+B156+B163)</f>
        <v>177</v>
      </c>
      <c r="C147" s="11">
        <f t="shared" ref="C147:F147" si="5">SUM(C148+C156+C163)</f>
        <v>42.963389190000001</v>
      </c>
      <c r="D147" s="11">
        <f t="shared" si="5"/>
        <v>3.7284655468533328</v>
      </c>
      <c r="E147" s="11">
        <f t="shared" si="5"/>
        <v>1.4199999999999997</v>
      </c>
      <c r="F147" s="12">
        <f t="shared" si="5"/>
        <v>99539.000308999995</v>
      </c>
    </row>
    <row r="148" spans="1:6" ht="15" customHeight="1" x14ac:dyDescent="0.25">
      <c r="A148" s="8" t="s">
        <v>135</v>
      </c>
      <c r="B148" s="10">
        <v>39</v>
      </c>
      <c r="C148" s="11">
        <v>8.0763497000000004E-2</v>
      </c>
      <c r="D148" s="11">
        <v>1.1918062650000004E-2</v>
      </c>
      <c r="E148" s="11">
        <v>0</v>
      </c>
      <c r="F148" s="12">
        <v>847.99999999999966</v>
      </c>
    </row>
    <row r="149" spans="1:6" ht="15" customHeight="1" x14ac:dyDescent="0.25">
      <c r="A149" s="8" t="s">
        <v>396</v>
      </c>
      <c r="B149" s="13">
        <v>10</v>
      </c>
      <c r="C149" s="14">
        <v>2.4208566000000001E-2</v>
      </c>
      <c r="D149" s="14">
        <v>0</v>
      </c>
      <c r="E149" s="14">
        <v>0</v>
      </c>
      <c r="F149" s="15">
        <v>318</v>
      </c>
    </row>
    <row r="150" spans="1:6" ht="15" customHeight="1" x14ac:dyDescent="0.25">
      <c r="A150" s="8" t="s">
        <v>136</v>
      </c>
      <c r="B150" s="13">
        <v>2</v>
      </c>
      <c r="C150" s="14">
        <v>1.3035379999999999E-3</v>
      </c>
      <c r="D150" s="14">
        <v>0</v>
      </c>
      <c r="E150" s="14">
        <v>0</v>
      </c>
      <c r="F150" s="15">
        <v>6</v>
      </c>
    </row>
    <row r="151" spans="1:6" ht="15" customHeight="1" x14ac:dyDescent="0.25">
      <c r="A151" s="8" t="s">
        <v>137</v>
      </c>
      <c r="B151" s="13">
        <v>13</v>
      </c>
      <c r="C151" s="14">
        <v>3.9236497000000002E-2</v>
      </c>
      <c r="D151" s="14">
        <v>5.4003723000000002E-3</v>
      </c>
      <c r="E151" s="14">
        <v>0</v>
      </c>
      <c r="F151" s="15">
        <v>390.00000000000006</v>
      </c>
    </row>
    <row r="152" spans="1:6" ht="15" customHeight="1" x14ac:dyDescent="0.25">
      <c r="A152" s="8" t="s">
        <v>138</v>
      </c>
      <c r="B152" s="13">
        <v>1</v>
      </c>
      <c r="C152" s="14">
        <v>1.8621999999999999E-4</v>
      </c>
      <c r="D152" s="14">
        <v>0</v>
      </c>
      <c r="E152" s="14">
        <v>0</v>
      </c>
      <c r="F152" s="15">
        <v>1</v>
      </c>
    </row>
    <row r="153" spans="1:6" ht="15" customHeight="1" x14ac:dyDescent="0.25">
      <c r="A153" s="8" t="s">
        <v>139</v>
      </c>
      <c r="B153" s="13">
        <v>9</v>
      </c>
      <c r="C153" s="14">
        <v>1.2104282000000001E-2</v>
      </c>
      <c r="D153" s="14">
        <v>5.0279327499999993E-3</v>
      </c>
      <c r="E153" s="14">
        <v>0</v>
      </c>
      <c r="F153" s="15">
        <v>117</v>
      </c>
    </row>
    <row r="154" spans="1:6" ht="15" customHeight="1" x14ac:dyDescent="0.25">
      <c r="A154" s="8" t="s">
        <v>140</v>
      </c>
      <c r="B154" s="13">
        <v>2</v>
      </c>
      <c r="C154" s="14">
        <v>1.3035379999999999E-3</v>
      </c>
      <c r="D154" s="14">
        <v>0</v>
      </c>
      <c r="E154" s="14">
        <v>0</v>
      </c>
      <c r="F154" s="15">
        <v>11</v>
      </c>
    </row>
    <row r="155" spans="1:6" ht="15" customHeight="1" x14ac:dyDescent="0.25">
      <c r="A155" s="8" t="s">
        <v>141</v>
      </c>
      <c r="B155" s="13">
        <v>2</v>
      </c>
      <c r="C155" s="14">
        <v>2.4208559999999999E-3</v>
      </c>
      <c r="D155" s="14">
        <v>1.4897576E-3</v>
      </c>
      <c r="E155" s="14">
        <v>0</v>
      </c>
      <c r="F155" s="15">
        <v>5</v>
      </c>
    </row>
    <row r="156" spans="1:6" ht="15" customHeight="1" x14ac:dyDescent="0.25">
      <c r="A156" s="8" t="s">
        <v>142</v>
      </c>
      <c r="B156" s="10">
        <v>46</v>
      </c>
      <c r="C156" s="11">
        <v>29.168417129000005</v>
      </c>
      <c r="D156" s="11">
        <v>3.3818901298666662</v>
      </c>
      <c r="E156" s="11">
        <v>0.19000000000000003</v>
      </c>
      <c r="F156" s="12">
        <v>67961.333598500001</v>
      </c>
    </row>
    <row r="157" spans="1:6" ht="15" customHeight="1" x14ac:dyDescent="0.25">
      <c r="A157" s="8" t="s">
        <v>397</v>
      </c>
      <c r="B157" s="13">
        <v>1</v>
      </c>
      <c r="C157" s="14">
        <v>5.5865899999999998E-4</v>
      </c>
      <c r="D157" s="14">
        <v>0</v>
      </c>
      <c r="E157" s="14">
        <v>0</v>
      </c>
      <c r="F157" s="15">
        <v>12</v>
      </c>
    </row>
    <row r="158" spans="1:6" ht="15" customHeight="1" x14ac:dyDescent="0.25">
      <c r="A158" s="8" t="s">
        <v>143</v>
      </c>
      <c r="B158" s="13">
        <v>2</v>
      </c>
      <c r="C158" s="14">
        <v>0.502793296</v>
      </c>
      <c r="D158" s="14">
        <v>9.3109866666666664E-4</v>
      </c>
      <c r="E158" s="14">
        <v>0</v>
      </c>
      <c r="F158" s="15">
        <v>507</v>
      </c>
    </row>
    <row r="159" spans="1:6" ht="15" customHeight="1" x14ac:dyDescent="0.25">
      <c r="A159" s="8" t="s">
        <v>144</v>
      </c>
      <c r="B159" s="13">
        <v>3</v>
      </c>
      <c r="C159" s="14">
        <v>1.5586592E-2</v>
      </c>
      <c r="D159" s="14">
        <v>2.4208565333333331E-3</v>
      </c>
      <c r="E159" s="14">
        <v>0</v>
      </c>
      <c r="F159" s="15">
        <v>240</v>
      </c>
    </row>
    <row r="160" spans="1:6" ht="15" customHeight="1" x14ac:dyDescent="0.25">
      <c r="A160" s="8" t="s">
        <v>145</v>
      </c>
      <c r="B160" s="13">
        <v>1</v>
      </c>
      <c r="C160" s="14">
        <v>5</v>
      </c>
      <c r="D160" s="14">
        <v>2.5</v>
      </c>
      <c r="E160" s="14">
        <v>0</v>
      </c>
      <c r="F160" s="15">
        <v>3000</v>
      </c>
    </row>
    <row r="161" spans="1:6" ht="15" customHeight="1" x14ac:dyDescent="0.25">
      <c r="A161" s="8" t="s">
        <v>146</v>
      </c>
      <c r="B161" s="13">
        <v>17</v>
      </c>
      <c r="C161" s="14">
        <v>15.192160147999997</v>
      </c>
      <c r="D161" s="14">
        <v>0.28148975800000009</v>
      </c>
      <c r="E161" s="14">
        <v>0</v>
      </c>
      <c r="F161" s="15">
        <v>46169.333530499993</v>
      </c>
    </row>
    <row r="162" spans="1:6" ht="15" customHeight="1" x14ac:dyDescent="0.25">
      <c r="A162" s="8" t="s">
        <v>147</v>
      </c>
      <c r="B162" s="13">
        <v>22</v>
      </c>
      <c r="C162" s="14">
        <v>8.4573184339999976</v>
      </c>
      <c r="D162" s="14">
        <v>0.59704841666666664</v>
      </c>
      <c r="E162" s="14">
        <v>0.18999999999999997</v>
      </c>
      <c r="F162" s="15">
        <v>18033.000067999998</v>
      </c>
    </row>
    <row r="163" spans="1:6" ht="15" customHeight="1" x14ac:dyDescent="0.25">
      <c r="A163" s="8" t="s">
        <v>148</v>
      </c>
      <c r="B163" s="10">
        <v>92</v>
      </c>
      <c r="C163" s="11">
        <v>13.714208564</v>
      </c>
      <c r="D163" s="11">
        <v>0.33465735433666666</v>
      </c>
      <c r="E163" s="11">
        <v>1.2299999999999998</v>
      </c>
      <c r="F163" s="12">
        <v>30729.666710500001</v>
      </c>
    </row>
    <row r="164" spans="1:6" ht="15" customHeight="1" x14ac:dyDescent="0.25">
      <c r="A164" s="8" t="s">
        <v>149</v>
      </c>
      <c r="B164" s="13">
        <v>13</v>
      </c>
      <c r="C164" s="14">
        <v>3.3147113999999991E-2</v>
      </c>
      <c r="D164" s="14">
        <v>6.3314711999999992E-3</v>
      </c>
      <c r="E164" s="14">
        <v>0</v>
      </c>
      <c r="F164" s="15">
        <v>477.00000000000011</v>
      </c>
    </row>
    <row r="165" spans="1:6" ht="15" customHeight="1" x14ac:dyDescent="0.25">
      <c r="A165" s="8" t="s">
        <v>150</v>
      </c>
      <c r="B165" s="13">
        <v>17</v>
      </c>
      <c r="C165" s="14">
        <v>4.9534448999999994E-2</v>
      </c>
      <c r="D165" s="14">
        <v>2.122904867E-2</v>
      </c>
      <c r="E165" s="14">
        <v>0</v>
      </c>
      <c r="F165" s="15">
        <v>592</v>
      </c>
    </row>
    <row r="166" spans="1:6" ht="15" customHeight="1" x14ac:dyDescent="0.25">
      <c r="A166" s="8" t="s">
        <v>151</v>
      </c>
      <c r="B166" s="13">
        <v>8</v>
      </c>
      <c r="C166" s="14">
        <v>2.651675977</v>
      </c>
      <c r="D166" s="14">
        <v>2.4E-2</v>
      </c>
      <c r="E166" s="14">
        <v>0</v>
      </c>
      <c r="F166" s="15">
        <v>4009.0000099999997</v>
      </c>
    </row>
    <row r="167" spans="1:6" ht="15" customHeight="1" x14ac:dyDescent="0.25">
      <c r="A167" s="8" t="s">
        <v>152</v>
      </c>
      <c r="B167" s="13">
        <v>6</v>
      </c>
      <c r="C167" s="14">
        <v>1.0540968339999999</v>
      </c>
      <c r="D167" s="14">
        <v>9.3109900000000001E-4</v>
      </c>
      <c r="E167" s="14">
        <v>0</v>
      </c>
      <c r="F167" s="15">
        <v>1129.0000005000002</v>
      </c>
    </row>
    <row r="168" spans="1:6" ht="15" customHeight="1" x14ac:dyDescent="0.25">
      <c r="A168" s="8" t="s">
        <v>153</v>
      </c>
      <c r="B168" s="13">
        <v>16</v>
      </c>
      <c r="C168" s="14">
        <v>3.5083798879999999</v>
      </c>
      <c r="D168" s="14">
        <v>2.9744878800000003E-2</v>
      </c>
      <c r="E168" s="14">
        <v>0.19000000000000003</v>
      </c>
      <c r="F168" s="15">
        <v>14099.66668</v>
      </c>
    </row>
    <row r="169" spans="1:6" ht="15" customHeight="1" x14ac:dyDescent="0.25">
      <c r="A169" s="8" t="s">
        <v>154</v>
      </c>
      <c r="B169" s="13">
        <v>13</v>
      </c>
      <c r="C169" s="14">
        <v>4.095270019</v>
      </c>
      <c r="D169" s="14">
        <v>1.8621976666666666E-3</v>
      </c>
      <c r="E169" s="14">
        <v>1.0400000000000003</v>
      </c>
      <c r="F169" s="15">
        <v>4151.6666700000005</v>
      </c>
    </row>
    <row r="170" spans="1:6" ht="15" customHeight="1" x14ac:dyDescent="0.25">
      <c r="A170" s="8" t="s">
        <v>155</v>
      </c>
      <c r="B170" s="13">
        <v>19</v>
      </c>
      <c r="C170" s="14">
        <v>2.3221042829999998</v>
      </c>
      <c r="D170" s="14">
        <v>0.25055865900000002</v>
      </c>
      <c r="E170" s="14">
        <v>0</v>
      </c>
      <c r="F170" s="15">
        <v>6271.3333500000008</v>
      </c>
    </row>
    <row r="171" spans="1:6" ht="21" customHeight="1" x14ac:dyDescent="0.25">
      <c r="A171" s="8" t="s">
        <v>7</v>
      </c>
      <c r="B171" s="10">
        <f>SUM(B172+B177+B180+B183+B188+B194+B202)</f>
        <v>161</v>
      </c>
      <c r="C171" s="11">
        <f t="shared" ref="C171:F171" si="6">SUM(C172+C177+C180+C183+C188+C194+C202)</f>
        <v>315.99506517499998</v>
      </c>
      <c r="D171" s="11">
        <f t="shared" si="6"/>
        <v>42.852976722150004</v>
      </c>
      <c r="E171" s="11">
        <f t="shared" si="6"/>
        <v>223.73168095238091</v>
      </c>
      <c r="F171" s="12">
        <f t="shared" si="6"/>
        <v>714750.06968919211</v>
      </c>
    </row>
    <row r="172" spans="1:6" ht="15" customHeight="1" x14ac:dyDescent="0.25">
      <c r="A172" s="8" t="s">
        <v>156</v>
      </c>
      <c r="B172" s="10">
        <v>23</v>
      </c>
      <c r="C172" s="11">
        <v>6.3817877080000001</v>
      </c>
      <c r="D172" s="11">
        <v>3.5052420849999999</v>
      </c>
      <c r="E172" s="11">
        <v>1.6912530952380955</v>
      </c>
      <c r="F172" s="12">
        <v>5607.0000081999997</v>
      </c>
    </row>
    <row r="173" spans="1:6" ht="15" customHeight="1" x14ac:dyDescent="0.25">
      <c r="A173" s="8" t="s">
        <v>398</v>
      </c>
      <c r="B173" s="13">
        <v>12</v>
      </c>
      <c r="C173" s="14">
        <v>3.1402420849999997</v>
      </c>
      <c r="D173" s="14">
        <v>1.9152420849999998</v>
      </c>
      <c r="E173" s="14">
        <v>0.19101166666666664</v>
      </c>
      <c r="F173" s="15">
        <v>1656.6666731999999</v>
      </c>
    </row>
    <row r="174" spans="1:6" ht="15" customHeight="1" x14ac:dyDescent="0.25">
      <c r="A174" s="8" t="s">
        <v>157</v>
      </c>
      <c r="B174" s="13">
        <v>6</v>
      </c>
      <c r="C174" s="14">
        <v>2.21</v>
      </c>
      <c r="D174" s="14">
        <v>1.59</v>
      </c>
      <c r="E174" s="14">
        <v>0.50024142857142861</v>
      </c>
      <c r="F174" s="15">
        <v>2802</v>
      </c>
    </row>
    <row r="175" spans="1:6" ht="15" customHeight="1" x14ac:dyDescent="0.25">
      <c r="A175" s="8" t="s">
        <v>158</v>
      </c>
      <c r="B175" s="13">
        <v>1</v>
      </c>
      <c r="C175" s="14">
        <v>3.7243900000000002E-4</v>
      </c>
      <c r="D175" s="14">
        <v>0</v>
      </c>
      <c r="E175" s="14">
        <v>0</v>
      </c>
      <c r="F175" s="15">
        <v>3</v>
      </c>
    </row>
    <row r="176" spans="1:6" ht="15" customHeight="1" x14ac:dyDescent="0.25">
      <c r="A176" s="8" t="s">
        <v>159</v>
      </c>
      <c r="B176" s="13">
        <v>4</v>
      </c>
      <c r="C176" s="14">
        <v>1.031173184</v>
      </c>
      <c r="D176" s="14">
        <v>0</v>
      </c>
      <c r="E176" s="14">
        <v>1</v>
      </c>
      <c r="F176" s="15">
        <v>1145.333335</v>
      </c>
    </row>
    <row r="177" spans="1:6" ht="15" customHeight="1" x14ac:dyDescent="0.25">
      <c r="A177" s="8" t="s">
        <v>160</v>
      </c>
      <c r="B177" s="10">
        <v>3</v>
      </c>
      <c r="C177" s="11">
        <v>9.32</v>
      </c>
      <c r="D177" s="11">
        <v>0</v>
      </c>
      <c r="E177" s="11">
        <v>9.3000000000000007</v>
      </c>
      <c r="F177" s="12">
        <v>24000.000110000001</v>
      </c>
    </row>
    <row r="178" spans="1:6" ht="15" customHeight="1" x14ac:dyDescent="0.25">
      <c r="A178" s="8" t="s">
        <v>399</v>
      </c>
      <c r="B178" s="13">
        <v>2</v>
      </c>
      <c r="C178" s="14">
        <v>9.3000000000000007</v>
      </c>
      <c r="D178" s="14">
        <v>0</v>
      </c>
      <c r="E178" s="14">
        <v>9.3000000000000007</v>
      </c>
      <c r="F178" s="15">
        <v>22000.000110000001</v>
      </c>
    </row>
    <row r="179" spans="1:6" ht="15" customHeight="1" x14ac:dyDescent="0.25">
      <c r="A179" s="8" t="s">
        <v>161</v>
      </c>
      <c r="B179" s="13">
        <v>1</v>
      </c>
      <c r="C179" s="14">
        <v>0.02</v>
      </c>
      <c r="D179" s="14">
        <v>0</v>
      </c>
      <c r="E179" s="14">
        <v>0</v>
      </c>
      <c r="F179" s="15">
        <v>2000</v>
      </c>
    </row>
    <row r="180" spans="1:6" ht="15" customHeight="1" x14ac:dyDescent="0.25">
      <c r="A180" s="8" t="s">
        <v>162</v>
      </c>
      <c r="B180" s="10">
        <v>2</v>
      </c>
      <c r="C180" s="11">
        <v>3.0037243950000003</v>
      </c>
      <c r="D180" s="11">
        <v>0</v>
      </c>
      <c r="E180" s="11">
        <v>3</v>
      </c>
      <c r="F180" s="12">
        <v>3433.3333499999999</v>
      </c>
    </row>
    <row r="181" spans="1:6" ht="15" customHeight="1" x14ac:dyDescent="0.25">
      <c r="A181" s="8" t="s">
        <v>163</v>
      </c>
      <c r="B181" s="13">
        <v>1</v>
      </c>
      <c r="C181" s="14">
        <v>3.7243950000000001E-3</v>
      </c>
      <c r="D181" s="14">
        <v>0</v>
      </c>
      <c r="E181" s="14">
        <v>0</v>
      </c>
      <c r="F181" s="15">
        <v>100</v>
      </c>
    </row>
    <row r="182" spans="1:6" ht="15" customHeight="1" x14ac:dyDescent="0.25">
      <c r="A182" s="8" t="s">
        <v>164</v>
      </c>
      <c r="B182" s="13">
        <v>1</v>
      </c>
      <c r="C182" s="14">
        <v>3</v>
      </c>
      <c r="D182" s="14">
        <v>0</v>
      </c>
      <c r="E182" s="14">
        <v>3</v>
      </c>
      <c r="F182" s="15">
        <v>3333.3333499999999</v>
      </c>
    </row>
    <row r="183" spans="1:6" ht="15" customHeight="1" x14ac:dyDescent="0.25">
      <c r="A183" s="8" t="s">
        <v>165</v>
      </c>
      <c r="B183" s="10">
        <v>15</v>
      </c>
      <c r="C183" s="11">
        <v>102.250744879</v>
      </c>
      <c r="D183" s="11">
        <v>28.000000000000007</v>
      </c>
      <c r="E183" s="11">
        <v>83.249999999999986</v>
      </c>
      <c r="F183" s="12">
        <v>117278.3338622</v>
      </c>
    </row>
    <row r="184" spans="1:6" ht="15" customHeight="1" x14ac:dyDescent="0.25">
      <c r="A184" s="8" t="s">
        <v>400</v>
      </c>
      <c r="B184" s="13">
        <v>8</v>
      </c>
      <c r="C184" s="14">
        <v>93</v>
      </c>
      <c r="D184" s="14">
        <v>28</v>
      </c>
      <c r="E184" s="14">
        <v>75</v>
      </c>
      <c r="F184" s="15">
        <v>106493.3338158</v>
      </c>
    </row>
    <row r="185" spans="1:6" ht="15" customHeight="1" x14ac:dyDescent="0.25">
      <c r="A185" s="8" t="s">
        <v>166</v>
      </c>
      <c r="B185" s="13">
        <v>4</v>
      </c>
      <c r="C185" s="14">
        <v>6.25</v>
      </c>
      <c r="D185" s="14">
        <v>0</v>
      </c>
      <c r="E185" s="14">
        <v>6.25</v>
      </c>
      <c r="F185" s="15">
        <v>4613.3333563999995</v>
      </c>
    </row>
    <row r="186" spans="1:6" ht="15" customHeight="1" x14ac:dyDescent="0.25">
      <c r="A186" s="8" t="s">
        <v>58</v>
      </c>
      <c r="B186" s="13">
        <v>1</v>
      </c>
      <c r="C186" s="14">
        <v>1</v>
      </c>
      <c r="D186" s="14">
        <v>0</v>
      </c>
      <c r="E186" s="14">
        <v>0</v>
      </c>
      <c r="F186" s="15">
        <v>4666.66669</v>
      </c>
    </row>
    <row r="187" spans="1:6" ht="15" customHeight="1" x14ac:dyDescent="0.25">
      <c r="A187" s="8" t="s">
        <v>167</v>
      </c>
      <c r="B187" s="13">
        <v>2</v>
      </c>
      <c r="C187" s="14">
        <v>2.000744879</v>
      </c>
      <c r="D187" s="14">
        <v>0</v>
      </c>
      <c r="E187" s="14">
        <v>2</v>
      </c>
      <c r="F187" s="15">
        <v>1505</v>
      </c>
    </row>
    <row r="188" spans="1:6" ht="15" customHeight="1" x14ac:dyDescent="0.25">
      <c r="A188" s="8" t="s">
        <v>168</v>
      </c>
      <c r="B188" s="10">
        <v>27</v>
      </c>
      <c r="C188" s="11">
        <v>33.137076348999997</v>
      </c>
      <c r="D188" s="11">
        <v>2.4241862200000006</v>
      </c>
      <c r="E188" s="11">
        <v>23.280092857142858</v>
      </c>
      <c r="F188" s="12">
        <v>108527.73355289199</v>
      </c>
    </row>
    <row r="189" spans="1:6" ht="15" customHeight="1" x14ac:dyDescent="0.25">
      <c r="A189" s="8" t="s">
        <v>401</v>
      </c>
      <c r="B189" s="13">
        <v>15</v>
      </c>
      <c r="C189" s="14">
        <v>6.8339106129999996</v>
      </c>
      <c r="D189" s="14">
        <v>1.9239999999999999</v>
      </c>
      <c r="E189" s="14">
        <v>0.28000000000000008</v>
      </c>
      <c r="F189" s="15">
        <v>5268.0666928920009</v>
      </c>
    </row>
    <row r="190" spans="1:6" ht="15" customHeight="1" x14ac:dyDescent="0.25">
      <c r="A190" s="8" t="s">
        <v>48</v>
      </c>
      <c r="B190" s="13">
        <v>2</v>
      </c>
      <c r="C190" s="14">
        <v>1.500558659</v>
      </c>
      <c r="D190" s="14">
        <v>0</v>
      </c>
      <c r="E190" s="14">
        <v>0</v>
      </c>
      <c r="F190" s="15">
        <v>6345.3333649999995</v>
      </c>
    </row>
    <row r="191" spans="1:6" ht="15" customHeight="1" x14ac:dyDescent="0.25">
      <c r="A191" s="8" t="s">
        <v>169</v>
      </c>
      <c r="B191" s="13">
        <v>1</v>
      </c>
      <c r="C191" s="14">
        <v>0.5</v>
      </c>
      <c r="D191" s="14">
        <v>0.5</v>
      </c>
      <c r="E191" s="14">
        <v>0</v>
      </c>
      <c r="F191" s="15">
        <v>0</v>
      </c>
    </row>
    <row r="192" spans="1:6" ht="15" customHeight="1" x14ac:dyDescent="0.25">
      <c r="A192" s="8" t="s">
        <v>170</v>
      </c>
      <c r="B192" s="13">
        <v>4</v>
      </c>
      <c r="C192" s="14">
        <v>2.302048417</v>
      </c>
      <c r="D192" s="14">
        <v>1.8621999999999996E-4</v>
      </c>
      <c r="E192" s="14">
        <v>1.0000928571428571</v>
      </c>
      <c r="F192" s="15">
        <v>16741.666675</v>
      </c>
    </row>
    <row r="193" spans="1:6" ht="15" customHeight="1" x14ac:dyDescent="0.25">
      <c r="A193" s="8" t="s">
        <v>171</v>
      </c>
      <c r="B193" s="13">
        <v>5</v>
      </c>
      <c r="C193" s="14">
        <v>22.000558659999999</v>
      </c>
      <c r="D193" s="14">
        <v>0</v>
      </c>
      <c r="E193" s="14">
        <v>22</v>
      </c>
      <c r="F193" s="15">
        <v>80172.666820000013</v>
      </c>
    </row>
    <row r="194" spans="1:6" ht="15" customHeight="1" x14ac:dyDescent="0.25">
      <c r="A194" s="8" t="s">
        <v>172</v>
      </c>
      <c r="B194" s="10">
        <v>35</v>
      </c>
      <c r="C194" s="11">
        <v>125.90279329599997</v>
      </c>
      <c r="D194" s="11">
        <v>6.6662499999999998</v>
      </c>
      <c r="E194" s="11">
        <v>82.010059999999982</v>
      </c>
      <c r="F194" s="12">
        <v>390735.00182840013</v>
      </c>
    </row>
    <row r="195" spans="1:6" ht="15" customHeight="1" x14ac:dyDescent="0.25">
      <c r="A195" s="8" t="s">
        <v>402</v>
      </c>
      <c r="B195" s="13">
        <v>1</v>
      </c>
      <c r="C195" s="14">
        <v>2.7932959999999998E-3</v>
      </c>
      <c r="D195" s="14">
        <v>0</v>
      </c>
      <c r="E195" s="14">
        <v>0</v>
      </c>
      <c r="F195" s="15">
        <v>15</v>
      </c>
    </row>
    <row r="196" spans="1:6" ht="15" customHeight="1" x14ac:dyDescent="0.25">
      <c r="A196" s="8" t="s">
        <v>173</v>
      </c>
      <c r="B196" s="13">
        <v>13</v>
      </c>
      <c r="C196" s="14">
        <v>85.19</v>
      </c>
      <c r="D196" s="14">
        <v>0.74</v>
      </c>
      <c r="E196" s="14">
        <v>67.450000000000017</v>
      </c>
      <c r="F196" s="15">
        <v>314133.33485849999</v>
      </c>
    </row>
    <row r="197" spans="1:6" ht="15" customHeight="1" x14ac:dyDescent="0.25">
      <c r="A197" s="8" t="s">
        <v>174</v>
      </c>
      <c r="B197" s="13">
        <v>3</v>
      </c>
      <c r="C197" s="14">
        <v>0.54</v>
      </c>
      <c r="D197" s="14">
        <v>0</v>
      </c>
      <c r="E197" s="14">
        <v>0.5</v>
      </c>
      <c r="F197" s="15">
        <v>860.00000300000011</v>
      </c>
    </row>
    <row r="198" spans="1:6" ht="15" customHeight="1" x14ac:dyDescent="0.25">
      <c r="A198" s="8" t="s">
        <v>175</v>
      </c>
      <c r="B198" s="13">
        <v>7</v>
      </c>
      <c r="C198" s="14">
        <v>10.800000000000002</v>
      </c>
      <c r="D198" s="14">
        <v>1.18625</v>
      </c>
      <c r="E198" s="14">
        <v>3.06</v>
      </c>
      <c r="F198" s="15">
        <v>29366.666741000001</v>
      </c>
    </row>
    <row r="199" spans="1:6" ht="15" customHeight="1" x14ac:dyDescent="0.25">
      <c r="A199" s="8" t="s">
        <v>176</v>
      </c>
      <c r="B199" s="13">
        <v>7</v>
      </c>
      <c r="C199" s="14">
        <v>11.120000000000001</v>
      </c>
      <c r="D199" s="14">
        <v>0.74</v>
      </c>
      <c r="E199" s="14">
        <v>6.0000599999999995</v>
      </c>
      <c r="F199" s="15">
        <v>21343.333435899993</v>
      </c>
    </row>
    <row r="200" spans="1:6" ht="15" customHeight="1" x14ac:dyDescent="0.25">
      <c r="A200" s="8" t="s">
        <v>177</v>
      </c>
      <c r="B200" s="13">
        <v>3</v>
      </c>
      <c r="C200" s="14">
        <v>13.249999999999998</v>
      </c>
      <c r="D200" s="14">
        <v>4</v>
      </c>
      <c r="E200" s="14">
        <v>0</v>
      </c>
      <c r="F200" s="15">
        <v>24666.666789999999</v>
      </c>
    </row>
    <row r="201" spans="1:6" ht="15" customHeight="1" x14ac:dyDescent="0.25">
      <c r="A201" s="8" t="s">
        <v>178</v>
      </c>
      <c r="B201" s="13">
        <v>1</v>
      </c>
      <c r="C201" s="14">
        <v>5</v>
      </c>
      <c r="D201" s="14">
        <v>0</v>
      </c>
      <c r="E201" s="14">
        <v>5</v>
      </c>
      <c r="F201" s="15">
        <v>350</v>
      </c>
    </row>
    <row r="202" spans="1:6" ht="15" customHeight="1" x14ac:dyDescent="0.25">
      <c r="A202" s="8" t="s">
        <v>179</v>
      </c>
      <c r="B202" s="10">
        <v>56</v>
      </c>
      <c r="C202" s="11">
        <v>35.998938548000005</v>
      </c>
      <c r="D202" s="11">
        <v>2.2572984171499999</v>
      </c>
      <c r="E202" s="11">
        <v>21.200275000000001</v>
      </c>
      <c r="F202" s="12">
        <v>65168.66697749999</v>
      </c>
    </row>
    <row r="203" spans="1:6" ht="15" customHeight="1" x14ac:dyDescent="0.25">
      <c r="A203" s="8" t="s">
        <v>403</v>
      </c>
      <c r="B203" s="13">
        <v>9</v>
      </c>
      <c r="C203" s="14">
        <v>1.5467039110000003</v>
      </c>
      <c r="D203" s="14">
        <v>4.3035381499999994E-3</v>
      </c>
      <c r="E203" s="14">
        <v>0.5</v>
      </c>
      <c r="F203" s="15">
        <v>3353.6666799999998</v>
      </c>
    </row>
    <row r="204" spans="1:6" ht="15" customHeight="1" x14ac:dyDescent="0.25">
      <c r="A204" s="8" t="s">
        <v>180</v>
      </c>
      <c r="B204" s="13">
        <v>46</v>
      </c>
      <c r="C204" s="14">
        <v>34.45000000000001</v>
      </c>
      <c r="D204" s="14">
        <v>2.2522500000000005</v>
      </c>
      <c r="E204" s="14">
        <v>20.700275000000008</v>
      </c>
      <c r="F204" s="15">
        <v>61795.000297500002</v>
      </c>
    </row>
    <row r="205" spans="1:6" ht="15" customHeight="1" x14ac:dyDescent="0.25">
      <c r="A205" s="8" t="s">
        <v>181</v>
      </c>
      <c r="B205" s="13">
        <v>1</v>
      </c>
      <c r="C205" s="14">
        <v>2.2346369999999998E-3</v>
      </c>
      <c r="D205" s="14">
        <v>7.4487899999999994E-4</v>
      </c>
      <c r="E205" s="14">
        <v>0</v>
      </c>
      <c r="F205" s="15">
        <v>20</v>
      </c>
    </row>
    <row r="206" spans="1:6" ht="21" customHeight="1" x14ac:dyDescent="0.25">
      <c r="A206" s="8" t="s">
        <v>10</v>
      </c>
      <c r="B206" s="10">
        <f>SUM(B207+B212+B219+B232+B236+B241+B247)</f>
        <v>166</v>
      </c>
      <c r="C206" s="11">
        <f t="shared" ref="C206:F206" si="7">SUM(C207+C212+C219+C232+C236+C241+C247)</f>
        <v>153.71350093200002</v>
      </c>
      <c r="D206" s="11">
        <f t="shared" si="7"/>
        <v>52.326075295035707</v>
      </c>
      <c r="E206" s="11">
        <f t="shared" si="7"/>
        <v>50.630009333333341</v>
      </c>
      <c r="F206" s="12">
        <f t="shared" si="7"/>
        <v>215400.73404397196</v>
      </c>
    </row>
    <row r="207" spans="1:6" ht="15" customHeight="1" x14ac:dyDescent="0.25">
      <c r="A207" s="8" t="s">
        <v>182</v>
      </c>
      <c r="B207" s="10">
        <v>13</v>
      </c>
      <c r="C207" s="11">
        <v>3.4773184360000005</v>
      </c>
      <c r="D207" s="11">
        <v>1.0965590318333334</v>
      </c>
      <c r="E207" s="11">
        <v>0</v>
      </c>
      <c r="F207" s="12">
        <v>16749.000014000001</v>
      </c>
    </row>
    <row r="208" spans="1:6" ht="15" customHeight="1" x14ac:dyDescent="0.25">
      <c r="A208" s="8" t="s">
        <v>404</v>
      </c>
      <c r="B208" s="13">
        <v>4</v>
      </c>
      <c r="C208" s="14">
        <v>0.54093109900000003</v>
      </c>
      <c r="D208" s="14">
        <v>0.53059999999999996</v>
      </c>
      <c r="E208" s="14">
        <v>0</v>
      </c>
      <c r="F208" s="15">
        <v>2260</v>
      </c>
    </row>
    <row r="209" spans="1:6" ht="15" customHeight="1" x14ac:dyDescent="0.25">
      <c r="A209" s="8" t="s">
        <v>183</v>
      </c>
      <c r="B209" s="13">
        <v>1</v>
      </c>
      <c r="C209" s="14">
        <v>7.4487900000000003E-3</v>
      </c>
      <c r="D209" s="14">
        <v>5.5865925000000002E-3</v>
      </c>
      <c r="E209" s="14">
        <v>0</v>
      </c>
      <c r="F209" s="15">
        <v>10</v>
      </c>
    </row>
    <row r="210" spans="1:6" ht="15" customHeight="1" x14ac:dyDescent="0.25">
      <c r="A210" s="8" t="s">
        <v>184</v>
      </c>
      <c r="B210" s="13">
        <v>6</v>
      </c>
      <c r="C210" s="14">
        <v>1.868938547</v>
      </c>
      <c r="D210" s="14">
        <v>0.56037243933333347</v>
      </c>
      <c r="E210" s="14">
        <v>0</v>
      </c>
      <c r="F210" s="15">
        <v>10979.000004</v>
      </c>
    </row>
    <row r="211" spans="1:6" ht="15" customHeight="1" x14ac:dyDescent="0.25">
      <c r="A211" s="8" t="s">
        <v>185</v>
      </c>
      <c r="B211" s="13">
        <v>2</v>
      </c>
      <c r="C211" s="14">
        <v>1.06</v>
      </c>
      <c r="D211" s="14">
        <v>0</v>
      </c>
      <c r="E211" s="14">
        <v>0</v>
      </c>
      <c r="F211" s="15">
        <v>3500.0000099999997</v>
      </c>
    </row>
    <row r="212" spans="1:6" ht="15" customHeight="1" x14ac:dyDescent="0.25">
      <c r="A212" s="8" t="s">
        <v>186</v>
      </c>
      <c r="B212" s="10">
        <v>7</v>
      </c>
      <c r="C212" s="11">
        <v>0.51316573599999993</v>
      </c>
      <c r="D212" s="11">
        <v>7.4487900000000005E-4</v>
      </c>
      <c r="E212" s="11">
        <v>0</v>
      </c>
      <c r="F212" s="12">
        <v>318.66666799999996</v>
      </c>
    </row>
    <row r="213" spans="1:6" ht="15" customHeight="1" x14ac:dyDescent="0.25">
      <c r="A213" s="8" t="s">
        <v>187</v>
      </c>
      <c r="B213" s="13">
        <v>1</v>
      </c>
      <c r="C213" s="14">
        <v>0.5</v>
      </c>
      <c r="D213" s="14">
        <v>0</v>
      </c>
      <c r="E213" s="14">
        <v>0</v>
      </c>
      <c r="F213" s="15">
        <v>266.66666800000002</v>
      </c>
    </row>
    <row r="214" spans="1:6" ht="15" customHeight="1" x14ac:dyDescent="0.25">
      <c r="A214" s="8" t="s">
        <v>188</v>
      </c>
      <c r="B214" s="13">
        <v>1</v>
      </c>
      <c r="C214" s="14">
        <v>7.4487900000000005E-4</v>
      </c>
      <c r="D214" s="14">
        <v>7.4487900000000005E-4</v>
      </c>
      <c r="E214" s="14">
        <v>0</v>
      </c>
      <c r="F214" s="15">
        <v>0</v>
      </c>
    </row>
    <row r="215" spans="1:6" ht="15" customHeight="1" x14ac:dyDescent="0.25">
      <c r="A215" s="8" t="s">
        <v>189</v>
      </c>
      <c r="B215" s="13">
        <v>1</v>
      </c>
      <c r="C215" s="14">
        <v>0.01</v>
      </c>
      <c r="D215" s="14">
        <v>0</v>
      </c>
      <c r="E215" s="14">
        <v>0</v>
      </c>
      <c r="F215" s="15">
        <v>20</v>
      </c>
    </row>
    <row r="216" spans="1:6" ht="15" customHeight="1" x14ac:dyDescent="0.25">
      <c r="A216" s="8" t="s">
        <v>190</v>
      </c>
      <c r="B216" s="13">
        <v>1</v>
      </c>
      <c r="C216" s="14">
        <v>1.3035379999999999E-3</v>
      </c>
      <c r="D216" s="14">
        <v>0</v>
      </c>
      <c r="E216" s="14">
        <v>0</v>
      </c>
      <c r="F216" s="15">
        <v>20</v>
      </c>
    </row>
    <row r="217" spans="1:6" ht="15" customHeight="1" x14ac:dyDescent="0.25">
      <c r="A217" s="8" t="s">
        <v>191</v>
      </c>
      <c r="B217" s="13">
        <v>1</v>
      </c>
      <c r="C217" s="14">
        <v>7.4487900000000005E-4</v>
      </c>
      <c r="D217" s="14">
        <v>0</v>
      </c>
      <c r="E217" s="14">
        <v>0</v>
      </c>
      <c r="F217" s="15">
        <v>8</v>
      </c>
    </row>
    <row r="218" spans="1:6" ht="15" customHeight="1" x14ac:dyDescent="0.25">
      <c r="A218" s="8" t="s">
        <v>192</v>
      </c>
      <c r="B218" s="13">
        <v>2</v>
      </c>
      <c r="C218" s="14">
        <v>3.7243999999999998E-4</v>
      </c>
      <c r="D218" s="14">
        <v>0</v>
      </c>
      <c r="E218" s="14">
        <v>0</v>
      </c>
      <c r="F218" s="15">
        <v>4</v>
      </c>
    </row>
    <row r="219" spans="1:6" ht="15" customHeight="1" x14ac:dyDescent="0.25">
      <c r="A219" s="8" t="s">
        <v>193</v>
      </c>
      <c r="B219" s="10">
        <v>54</v>
      </c>
      <c r="C219" s="11">
        <v>65.648417132000006</v>
      </c>
      <c r="D219" s="11">
        <v>19.305537244</v>
      </c>
      <c r="E219" s="11">
        <v>22.380000000000003</v>
      </c>
      <c r="F219" s="12">
        <v>73655.667032699959</v>
      </c>
    </row>
    <row r="220" spans="1:6" ht="15" customHeight="1" x14ac:dyDescent="0.25">
      <c r="A220" s="8" t="s">
        <v>405</v>
      </c>
      <c r="B220" s="13">
        <v>8</v>
      </c>
      <c r="C220" s="14">
        <v>6.2401862200000009</v>
      </c>
      <c r="D220" s="14">
        <v>2.76</v>
      </c>
      <c r="E220" s="14">
        <v>3.5</v>
      </c>
      <c r="F220" s="15">
        <v>10668.666719999999</v>
      </c>
    </row>
    <row r="221" spans="1:6" ht="15" customHeight="1" x14ac:dyDescent="0.25">
      <c r="A221" s="8" t="s">
        <v>194</v>
      </c>
      <c r="B221" s="13">
        <v>4</v>
      </c>
      <c r="C221" s="14">
        <v>8.1000000000000014</v>
      </c>
      <c r="D221" s="14">
        <v>6</v>
      </c>
      <c r="E221" s="14">
        <v>0</v>
      </c>
      <c r="F221" s="15">
        <v>3833.3333525000003</v>
      </c>
    </row>
    <row r="222" spans="1:6" ht="15" customHeight="1" x14ac:dyDescent="0.25">
      <c r="A222" s="8" t="s">
        <v>195</v>
      </c>
      <c r="B222" s="13">
        <v>8</v>
      </c>
      <c r="C222" s="14">
        <v>17.48</v>
      </c>
      <c r="D222" s="14">
        <v>4.0555000000000003</v>
      </c>
      <c r="E222" s="14">
        <v>7.5</v>
      </c>
      <c r="F222" s="15">
        <v>26466.666799000002</v>
      </c>
    </row>
    <row r="223" spans="1:6" ht="15" customHeight="1" x14ac:dyDescent="0.25">
      <c r="A223" s="8" t="s">
        <v>196</v>
      </c>
      <c r="B223" s="13">
        <v>1</v>
      </c>
      <c r="C223" s="14">
        <v>1</v>
      </c>
      <c r="D223" s="14">
        <v>0.5</v>
      </c>
      <c r="E223" s="14">
        <v>0</v>
      </c>
      <c r="F223" s="15">
        <v>666.66666999999995</v>
      </c>
    </row>
    <row r="224" spans="1:6" ht="15" customHeight="1" x14ac:dyDescent="0.25">
      <c r="A224" s="8" t="s">
        <v>197</v>
      </c>
      <c r="B224" s="13">
        <v>7</v>
      </c>
      <c r="C224" s="14">
        <v>7.9855865919999998</v>
      </c>
      <c r="D224" s="14">
        <v>0</v>
      </c>
      <c r="E224" s="14">
        <v>0</v>
      </c>
      <c r="F224" s="15">
        <v>8900.0000440000003</v>
      </c>
    </row>
    <row r="225" spans="1:6" ht="15" customHeight="1" x14ac:dyDescent="0.25">
      <c r="A225" s="8" t="s">
        <v>198</v>
      </c>
      <c r="B225" s="13">
        <v>2</v>
      </c>
      <c r="C225" s="14">
        <v>1.8607448790000001</v>
      </c>
      <c r="D225" s="14">
        <v>0</v>
      </c>
      <c r="E225" s="14">
        <v>0</v>
      </c>
      <c r="F225" s="15">
        <v>1765.0000087999999</v>
      </c>
    </row>
    <row r="226" spans="1:6" ht="15" customHeight="1" x14ac:dyDescent="0.25">
      <c r="A226" s="8" t="s">
        <v>199</v>
      </c>
      <c r="B226" s="13">
        <v>13</v>
      </c>
      <c r="C226" s="14">
        <v>6.2018994409999992</v>
      </c>
      <c r="D226" s="14">
        <v>2.5700372439999994</v>
      </c>
      <c r="E226" s="14">
        <v>1.3799999999999997</v>
      </c>
      <c r="F226" s="15">
        <v>8292.0000404000002</v>
      </c>
    </row>
    <row r="227" spans="1:6" ht="15" customHeight="1" x14ac:dyDescent="0.25">
      <c r="A227" s="8" t="s">
        <v>200</v>
      </c>
      <c r="B227" s="13">
        <v>2</v>
      </c>
      <c r="C227" s="14">
        <v>0.16</v>
      </c>
      <c r="D227" s="14">
        <v>0.15</v>
      </c>
      <c r="E227" s="14">
        <v>0</v>
      </c>
      <c r="F227" s="15">
        <v>130</v>
      </c>
    </row>
    <row r="228" spans="1:6" ht="15" customHeight="1" x14ac:dyDescent="0.25">
      <c r="A228" s="8" t="s">
        <v>201</v>
      </c>
      <c r="B228" s="13">
        <v>3</v>
      </c>
      <c r="C228" s="14">
        <v>9.93</v>
      </c>
      <c r="D228" s="14">
        <v>0.93000000000000016</v>
      </c>
      <c r="E228" s="14">
        <v>8</v>
      </c>
      <c r="F228" s="15">
        <v>5666.6666950000008</v>
      </c>
    </row>
    <row r="229" spans="1:6" ht="15" customHeight="1" x14ac:dyDescent="0.25">
      <c r="A229" s="8" t="s">
        <v>202</v>
      </c>
      <c r="B229" s="13">
        <v>1</v>
      </c>
      <c r="C229" s="14">
        <v>0.19</v>
      </c>
      <c r="D229" s="14">
        <v>0</v>
      </c>
      <c r="E229" s="14">
        <v>0</v>
      </c>
      <c r="F229" s="15">
        <v>1000.000005</v>
      </c>
    </row>
    <row r="230" spans="1:6" ht="15" customHeight="1" x14ac:dyDescent="0.25">
      <c r="A230" s="8" t="s">
        <v>203</v>
      </c>
      <c r="B230" s="13">
        <v>4</v>
      </c>
      <c r="C230" s="14">
        <v>5.5</v>
      </c>
      <c r="D230" s="14">
        <v>2.33</v>
      </c>
      <c r="E230" s="14">
        <v>1</v>
      </c>
      <c r="F230" s="15">
        <v>4266.6666879999993</v>
      </c>
    </row>
    <row r="231" spans="1:6" ht="15" customHeight="1" x14ac:dyDescent="0.25">
      <c r="A231" s="8" t="s">
        <v>204</v>
      </c>
      <c r="B231" s="13">
        <v>1</v>
      </c>
      <c r="C231" s="14">
        <v>1</v>
      </c>
      <c r="D231" s="14">
        <v>0.01</v>
      </c>
      <c r="E231" s="14">
        <v>1</v>
      </c>
      <c r="F231" s="15">
        <v>2000.00001</v>
      </c>
    </row>
    <row r="232" spans="1:6" ht="15" customHeight="1" x14ac:dyDescent="0.25">
      <c r="A232" s="8" t="s">
        <v>205</v>
      </c>
      <c r="B232" s="10">
        <v>3</v>
      </c>
      <c r="C232" s="11">
        <v>3.7243950000000001E-3</v>
      </c>
      <c r="D232" s="11">
        <v>9.3109900000000001E-4</v>
      </c>
      <c r="E232" s="11">
        <v>0</v>
      </c>
      <c r="F232" s="12">
        <v>26.066666671999997</v>
      </c>
    </row>
    <row r="233" spans="1:6" ht="15" customHeight="1" x14ac:dyDescent="0.25">
      <c r="A233" s="8" t="s">
        <v>406</v>
      </c>
      <c r="B233" s="13">
        <v>1</v>
      </c>
      <c r="C233" s="14">
        <v>1.8621969999999999E-3</v>
      </c>
      <c r="D233" s="14">
        <v>0</v>
      </c>
      <c r="E233" s="14">
        <v>0</v>
      </c>
      <c r="F233" s="15">
        <v>25</v>
      </c>
    </row>
    <row r="234" spans="1:6" ht="15" customHeight="1" x14ac:dyDescent="0.25">
      <c r="A234" s="8" t="s">
        <v>206</v>
      </c>
      <c r="B234" s="13">
        <v>1</v>
      </c>
      <c r="C234" s="14">
        <v>9.3109900000000001E-4</v>
      </c>
      <c r="D234" s="14">
        <v>9.3109900000000001E-4</v>
      </c>
      <c r="E234" s="14">
        <v>0</v>
      </c>
      <c r="F234" s="15">
        <v>0</v>
      </c>
    </row>
    <row r="235" spans="1:6" ht="15" customHeight="1" x14ac:dyDescent="0.25">
      <c r="A235" s="8" t="s">
        <v>163</v>
      </c>
      <c r="B235" s="13">
        <v>1</v>
      </c>
      <c r="C235" s="14">
        <v>9.3109900000000001E-4</v>
      </c>
      <c r="D235" s="14">
        <v>0</v>
      </c>
      <c r="E235" s="14">
        <v>0</v>
      </c>
      <c r="F235" s="15">
        <v>1.066666672</v>
      </c>
    </row>
    <row r="236" spans="1:6" ht="15" customHeight="1" x14ac:dyDescent="0.25">
      <c r="A236" s="8" t="s">
        <v>207</v>
      </c>
      <c r="B236" s="10">
        <v>16</v>
      </c>
      <c r="C236" s="11">
        <v>2.5638919929999999</v>
      </c>
      <c r="D236" s="11">
        <v>4.6581537857142861E-3</v>
      </c>
      <c r="E236" s="11">
        <v>1</v>
      </c>
      <c r="F236" s="12">
        <v>8348.66669</v>
      </c>
    </row>
    <row r="237" spans="1:6" ht="15" customHeight="1" x14ac:dyDescent="0.25">
      <c r="A237" s="8" t="s">
        <v>407</v>
      </c>
      <c r="B237" s="13">
        <v>5</v>
      </c>
      <c r="C237" s="14">
        <v>2.0037243949999999</v>
      </c>
      <c r="D237" s="14">
        <v>0</v>
      </c>
      <c r="E237" s="14">
        <v>1</v>
      </c>
      <c r="F237" s="15">
        <v>5498.66669</v>
      </c>
    </row>
    <row r="238" spans="1:6" ht="15" customHeight="1" x14ac:dyDescent="0.25">
      <c r="A238" s="8" t="s">
        <v>208</v>
      </c>
      <c r="B238" s="13">
        <v>4</v>
      </c>
      <c r="C238" s="14">
        <v>1.9180633999999998E-2</v>
      </c>
      <c r="D238" s="14">
        <v>0</v>
      </c>
      <c r="E238" s="14">
        <v>0</v>
      </c>
      <c r="F238" s="15">
        <v>500</v>
      </c>
    </row>
    <row r="239" spans="1:6" ht="15" customHeight="1" x14ac:dyDescent="0.25">
      <c r="A239" s="8" t="s">
        <v>209</v>
      </c>
      <c r="B239" s="13">
        <v>1</v>
      </c>
      <c r="C239" s="14">
        <v>7.4487900000000005E-4</v>
      </c>
      <c r="D239" s="14">
        <v>3.7243950000000002E-4</v>
      </c>
      <c r="E239" s="14">
        <v>0</v>
      </c>
      <c r="F239" s="15">
        <v>10</v>
      </c>
    </row>
    <row r="240" spans="1:6" ht="15" customHeight="1" x14ac:dyDescent="0.25">
      <c r="A240" s="8" t="s">
        <v>210</v>
      </c>
      <c r="B240" s="13">
        <v>6</v>
      </c>
      <c r="C240" s="14">
        <v>0.54024208500000004</v>
      </c>
      <c r="D240" s="14">
        <v>4.2857142857142868E-3</v>
      </c>
      <c r="E240" s="14">
        <v>0</v>
      </c>
      <c r="F240" s="15">
        <v>2340</v>
      </c>
    </row>
    <row r="241" spans="1:6" ht="15" customHeight="1" x14ac:dyDescent="0.25">
      <c r="A241" s="8" t="s">
        <v>211</v>
      </c>
      <c r="B241" s="10">
        <v>17</v>
      </c>
      <c r="C241" s="11">
        <v>18.040297952</v>
      </c>
      <c r="D241" s="11">
        <v>1.3796484167499996</v>
      </c>
      <c r="E241" s="11">
        <v>16.000000000000004</v>
      </c>
      <c r="F241" s="12">
        <v>63667.000111899993</v>
      </c>
    </row>
    <row r="242" spans="1:6" ht="15" customHeight="1" x14ac:dyDescent="0.25">
      <c r="A242" s="8" t="s">
        <v>408</v>
      </c>
      <c r="B242" s="13">
        <v>9</v>
      </c>
      <c r="C242" s="14">
        <v>13.514655493999999</v>
      </c>
      <c r="D242" s="14">
        <v>7.9648416750000006E-2</v>
      </c>
      <c r="E242" s="14">
        <v>13</v>
      </c>
      <c r="F242" s="15">
        <v>55041.000075000004</v>
      </c>
    </row>
    <row r="243" spans="1:6" ht="15" customHeight="1" x14ac:dyDescent="0.25">
      <c r="A243" s="8" t="s">
        <v>212</v>
      </c>
      <c r="B243" s="13">
        <v>1</v>
      </c>
      <c r="C243" s="14">
        <v>3</v>
      </c>
      <c r="D243" s="14">
        <v>1</v>
      </c>
      <c r="E243" s="14">
        <v>3</v>
      </c>
      <c r="F243" s="15">
        <v>7333.3333700000003</v>
      </c>
    </row>
    <row r="244" spans="1:6" ht="15" customHeight="1" x14ac:dyDescent="0.25">
      <c r="A244" s="8" t="s">
        <v>213</v>
      </c>
      <c r="B244" s="13">
        <v>1</v>
      </c>
      <c r="C244" s="14">
        <v>5.5865899999999998E-4</v>
      </c>
      <c r="D244" s="14">
        <v>0</v>
      </c>
      <c r="E244" s="14">
        <v>0</v>
      </c>
      <c r="F244" s="15">
        <v>3</v>
      </c>
    </row>
    <row r="245" spans="1:6" ht="15" customHeight="1" x14ac:dyDescent="0.25">
      <c r="A245" s="8" t="s">
        <v>214</v>
      </c>
      <c r="B245" s="13">
        <v>4</v>
      </c>
      <c r="C245" s="14">
        <v>1.51018622</v>
      </c>
      <c r="D245" s="14">
        <v>0.3</v>
      </c>
      <c r="E245" s="14">
        <v>0</v>
      </c>
      <c r="F245" s="15">
        <v>1129.6666668999999</v>
      </c>
    </row>
    <row r="246" spans="1:6" ht="15" customHeight="1" x14ac:dyDescent="0.25">
      <c r="A246" s="8" t="s">
        <v>215</v>
      </c>
      <c r="B246" s="13">
        <v>2</v>
      </c>
      <c r="C246" s="14">
        <v>1.4897578999999999E-2</v>
      </c>
      <c r="D246" s="14">
        <v>0</v>
      </c>
      <c r="E246" s="14">
        <v>0</v>
      </c>
      <c r="F246" s="15">
        <v>160</v>
      </c>
    </row>
    <row r="247" spans="1:6" ht="15" customHeight="1" x14ac:dyDescent="0.25">
      <c r="A247" s="8" t="s">
        <v>216</v>
      </c>
      <c r="B247" s="10">
        <v>56</v>
      </c>
      <c r="C247" s="11">
        <v>63.466685288000001</v>
      </c>
      <c r="D247" s="11">
        <v>30.537996470666663</v>
      </c>
      <c r="E247" s="11">
        <v>11.250009333333331</v>
      </c>
      <c r="F247" s="12">
        <v>52635.666860700003</v>
      </c>
    </row>
    <row r="248" spans="1:6" ht="15" customHeight="1" x14ac:dyDescent="0.25">
      <c r="A248" s="8" t="s">
        <v>409</v>
      </c>
      <c r="B248" s="13">
        <v>3</v>
      </c>
      <c r="C248" s="14">
        <v>1.2074487889999999</v>
      </c>
      <c r="D248" s="14">
        <v>0</v>
      </c>
      <c r="E248" s="14">
        <v>1.2000000000000002</v>
      </c>
      <c r="F248" s="15">
        <v>4978.3333579999999</v>
      </c>
    </row>
    <row r="249" spans="1:6" ht="15" customHeight="1" x14ac:dyDescent="0.25">
      <c r="A249" s="8" t="s">
        <v>217</v>
      </c>
      <c r="B249" s="13">
        <v>3</v>
      </c>
      <c r="C249" s="14">
        <v>2.09</v>
      </c>
      <c r="D249" s="14">
        <v>0</v>
      </c>
      <c r="E249" s="14">
        <v>1</v>
      </c>
      <c r="F249" s="15">
        <v>2833.3333475000004</v>
      </c>
    </row>
    <row r="250" spans="1:6" ht="15" customHeight="1" x14ac:dyDescent="0.25">
      <c r="A250" s="8" t="s">
        <v>218</v>
      </c>
      <c r="B250" s="13">
        <v>1</v>
      </c>
      <c r="C250" s="14">
        <v>2</v>
      </c>
      <c r="D250" s="14">
        <v>0</v>
      </c>
      <c r="E250" s="14">
        <v>0</v>
      </c>
      <c r="F250" s="15">
        <v>1333.3333399999999</v>
      </c>
    </row>
    <row r="251" spans="1:6" ht="15" customHeight="1" x14ac:dyDescent="0.25">
      <c r="A251" s="8" t="s">
        <v>219</v>
      </c>
      <c r="B251" s="13">
        <v>2</v>
      </c>
      <c r="C251" s="14">
        <v>17.5</v>
      </c>
      <c r="D251" s="14">
        <v>9</v>
      </c>
      <c r="E251" s="14">
        <v>2</v>
      </c>
      <c r="F251" s="15">
        <v>17953.3333781</v>
      </c>
    </row>
    <row r="252" spans="1:6" ht="15" customHeight="1" x14ac:dyDescent="0.25">
      <c r="A252" s="8" t="s">
        <v>220</v>
      </c>
      <c r="B252" s="13">
        <v>6</v>
      </c>
      <c r="C252" s="14">
        <v>2.6893109869999998</v>
      </c>
      <c r="D252" s="14">
        <v>9.9999999999999985E-3</v>
      </c>
      <c r="E252" s="14">
        <v>2.0000093333333333</v>
      </c>
      <c r="F252" s="15">
        <v>6720.0000330999992</v>
      </c>
    </row>
    <row r="253" spans="1:6" ht="15" customHeight="1" x14ac:dyDescent="0.25">
      <c r="A253" s="8" t="s">
        <v>221</v>
      </c>
      <c r="B253" s="13">
        <v>1</v>
      </c>
      <c r="C253" s="14">
        <v>0.05</v>
      </c>
      <c r="D253" s="14">
        <v>0</v>
      </c>
      <c r="E253" s="14">
        <v>5.000000000000001E-2</v>
      </c>
      <c r="F253" s="15">
        <v>525</v>
      </c>
    </row>
    <row r="254" spans="1:6" ht="15" customHeight="1" x14ac:dyDescent="0.25">
      <c r="A254" s="8" t="s">
        <v>222</v>
      </c>
      <c r="B254" s="13">
        <v>2</v>
      </c>
      <c r="C254" s="14">
        <v>0.74018622000000001</v>
      </c>
      <c r="D254" s="14">
        <v>1.665E-3</v>
      </c>
      <c r="E254" s="14">
        <v>0</v>
      </c>
      <c r="F254" s="15">
        <v>3999</v>
      </c>
    </row>
    <row r="255" spans="1:6" ht="15" customHeight="1" x14ac:dyDescent="0.25">
      <c r="A255" s="8" t="s">
        <v>223</v>
      </c>
      <c r="B255" s="13">
        <v>2</v>
      </c>
      <c r="C255" s="14">
        <v>8.5661079999999994E-3</v>
      </c>
      <c r="D255" s="14">
        <v>7.4487866666666667E-4</v>
      </c>
      <c r="E255" s="14">
        <v>0</v>
      </c>
      <c r="F255" s="15">
        <v>90</v>
      </c>
    </row>
    <row r="256" spans="1:6" ht="15" customHeight="1" x14ac:dyDescent="0.25">
      <c r="A256" s="8" t="s">
        <v>224</v>
      </c>
      <c r="B256" s="13">
        <v>36</v>
      </c>
      <c r="C256" s="14">
        <v>37.181173184000002</v>
      </c>
      <c r="D256" s="14">
        <v>21.525586591999996</v>
      </c>
      <c r="E256" s="14">
        <v>5</v>
      </c>
      <c r="F256" s="15">
        <v>14203.333404000001</v>
      </c>
    </row>
    <row r="257" spans="1:6" ht="21" customHeight="1" x14ac:dyDescent="0.25">
      <c r="A257" s="8" t="s">
        <v>11</v>
      </c>
      <c r="B257" s="10">
        <f>SUM(B258+B264+B269+B271+B284)</f>
        <v>210</v>
      </c>
      <c r="C257" s="11">
        <f>SUM(C258+C264+C269+C271+C284)</f>
        <v>30.857661072999989</v>
      </c>
      <c r="D257" s="11">
        <f>SUM(D258+D264+D269+D271+D284)</f>
        <v>0.64406882510978802</v>
      </c>
      <c r="E257" s="11">
        <f>SUM(E258+E264+E269+E271+E284)</f>
        <v>17.999999999999996</v>
      </c>
      <c r="F257" s="12">
        <f>SUM(F258+F264+F269+F271+F284)</f>
        <v>110602.00016261006</v>
      </c>
    </row>
    <row r="258" spans="1:6" ht="15" customHeight="1" x14ac:dyDescent="0.25">
      <c r="A258" s="8" t="s">
        <v>225</v>
      </c>
      <c r="B258" s="10">
        <v>15</v>
      </c>
      <c r="C258" s="11">
        <v>5.3333330999999998E-2</v>
      </c>
      <c r="D258" s="11">
        <v>7.4487884928571444E-3</v>
      </c>
      <c r="E258" s="11">
        <v>0</v>
      </c>
      <c r="F258" s="12">
        <v>354.00000000000006</v>
      </c>
    </row>
    <row r="259" spans="1:6" ht="15" customHeight="1" x14ac:dyDescent="0.25">
      <c r="A259" s="8" t="s">
        <v>410</v>
      </c>
      <c r="B259" s="13">
        <v>4</v>
      </c>
      <c r="C259" s="14">
        <v>1.8249533999999998E-2</v>
      </c>
      <c r="D259" s="14">
        <v>3.3519550000000002E-3</v>
      </c>
      <c r="E259" s="14">
        <v>0</v>
      </c>
      <c r="F259" s="15">
        <v>80</v>
      </c>
    </row>
    <row r="260" spans="1:6" ht="15" customHeight="1" x14ac:dyDescent="0.25">
      <c r="A260" s="8" t="s">
        <v>226</v>
      </c>
      <c r="B260" s="13">
        <v>1</v>
      </c>
      <c r="C260" s="14">
        <v>0.02</v>
      </c>
      <c r="D260" s="14">
        <v>0</v>
      </c>
      <c r="E260" s="14">
        <v>0</v>
      </c>
      <c r="F260" s="15">
        <v>150</v>
      </c>
    </row>
    <row r="261" spans="1:6" ht="15" customHeight="1" x14ac:dyDescent="0.25">
      <c r="A261" s="8" t="s">
        <v>227</v>
      </c>
      <c r="B261" s="13">
        <v>2</v>
      </c>
      <c r="C261" s="14">
        <v>2.7932959999999998E-3</v>
      </c>
      <c r="D261" s="14">
        <v>1.8621969999999999E-3</v>
      </c>
      <c r="E261" s="14">
        <v>0</v>
      </c>
      <c r="F261" s="15">
        <v>5</v>
      </c>
    </row>
    <row r="262" spans="1:6" ht="15" customHeight="1" x14ac:dyDescent="0.25">
      <c r="A262" s="8" t="s">
        <v>228</v>
      </c>
      <c r="B262" s="13">
        <v>6</v>
      </c>
      <c r="C262" s="14">
        <v>1.0428303999999999E-2</v>
      </c>
      <c r="D262" s="14">
        <v>2.234636492857143E-3</v>
      </c>
      <c r="E262" s="14">
        <v>0</v>
      </c>
      <c r="F262" s="15">
        <v>102</v>
      </c>
    </row>
    <row r="263" spans="1:6" ht="15" customHeight="1" x14ac:dyDescent="0.25">
      <c r="A263" s="8" t="s">
        <v>229</v>
      </c>
      <c r="B263" s="13">
        <v>2</v>
      </c>
      <c r="C263" s="14">
        <v>1.8621969999999999E-3</v>
      </c>
      <c r="D263" s="14">
        <v>0</v>
      </c>
      <c r="E263" s="14">
        <v>0</v>
      </c>
      <c r="F263" s="15">
        <v>17</v>
      </c>
    </row>
    <row r="264" spans="1:6" ht="15" customHeight="1" x14ac:dyDescent="0.25">
      <c r="A264" s="8" t="s">
        <v>230</v>
      </c>
      <c r="B264" s="10">
        <v>59</v>
      </c>
      <c r="C264" s="11">
        <v>13.597411542999998</v>
      </c>
      <c r="D264" s="11">
        <v>0.25642085649999991</v>
      </c>
      <c r="E264" s="11">
        <v>8.0000000000000018</v>
      </c>
      <c r="F264" s="12">
        <v>43796.000133610003</v>
      </c>
    </row>
    <row r="265" spans="1:6" ht="15" customHeight="1" x14ac:dyDescent="0.25">
      <c r="A265" s="8" t="s">
        <v>378</v>
      </c>
      <c r="B265" s="13">
        <v>41</v>
      </c>
      <c r="C265" s="14">
        <v>6.5227746739999972</v>
      </c>
      <c r="D265" s="14">
        <v>0.25642085649999991</v>
      </c>
      <c r="E265" s="14">
        <v>5.0000000000000009</v>
      </c>
      <c r="F265" s="15">
        <v>29177.33340000001</v>
      </c>
    </row>
    <row r="266" spans="1:6" ht="15" customHeight="1" x14ac:dyDescent="0.25">
      <c r="A266" s="8" t="s">
        <v>231</v>
      </c>
      <c r="B266" s="13">
        <v>3</v>
      </c>
      <c r="C266" s="14">
        <v>3.0493109869999997</v>
      </c>
      <c r="D266" s="14">
        <v>0</v>
      </c>
      <c r="E266" s="14">
        <v>0</v>
      </c>
      <c r="F266" s="15">
        <v>8553.3333735999986</v>
      </c>
    </row>
    <row r="267" spans="1:6" ht="15" customHeight="1" x14ac:dyDescent="0.25">
      <c r="A267" s="8" t="s">
        <v>232</v>
      </c>
      <c r="B267" s="13">
        <v>2</v>
      </c>
      <c r="C267" s="14">
        <v>0.50186219700000001</v>
      </c>
      <c r="D267" s="14">
        <v>0</v>
      </c>
      <c r="E267" s="14">
        <v>0</v>
      </c>
      <c r="F267" s="15">
        <v>102</v>
      </c>
    </row>
    <row r="268" spans="1:6" ht="15" customHeight="1" x14ac:dyDescent="0.25">
      <c r="A268" s="8" t="s">
        <v>233</v>
      </c>
      <c r="B268" s="13">
        <v>13</v>
      </c>
      <c r="C268" s="14">
        <v>3.5234636849999994</v>
      </c>
      <c r="D268" s="14">
        <v>0</v>
      </c>
      <c r="E268" s="14">
        <v>3</v>
      </c>
      <c r="F268" s="15">
        <v>5963.3333600099995</v>
      </c>
    </row>
    <row r="269" spans="1:6" ht="15" customHeight="1" x14ac:dyDescent="0.25">
      <c r="A269" s="8" t="s">
        <v>234</v>
      </c>
      <c r="B269" s="10">
        <v>1</v>
      </c>
      <c r="C269" s="11">
        <v>0.01</v>
      </c>
      <c r="D269" s="11">
        <v>0</v>
      </c>
      <c r="E269" s="11">
        <v>0</v>
      </c>
      <c r="F269" s="12">
        <v>150</v>
      </c>
    </row>
    <row r="270" spans="1:6" ht="15" customHeight="1" x14ac:dyDescent="0.25">
      <c r="A270" s="8" t="s">
        <v>235</v>
      </c>
      <c r="B270" s="13">
        <v>1</v>
      </c>
      <c r="C270" s="14">
        <v>0.01</v>
      </c>
      <c r="D270" s="14">
        <v>0</v>
      </c>
      <c r="E270" s="14">
        <v>0</v>
      </c>
      <c r="F270" s="15">
        <v>150</v>
      </c>
    </row>
    <row r="271" spans="1:6" ht="15" customHeight="1" x14ac:dyDescent="0.25">
      <c r="A271" s="8" t="s">
        <v>236</v>
      </c>
      <c r="B271" s="10">
        <v>132</v>
      </c>
      <c r="C271" s="11">
        <v>17.196536309999992</v>
      </c>
      <c r="D271" s="11">
        <v>0.38019918011693099</v>
      </c>
      <c r="E271" s="11">
        <v>9.9999999999999947</v>
      </c>
      <c r="F271" s="12">
        <v>66295.000029000046</v>
      </c>
    </row>
    <row r="272" spans="1:6" ht="15" customHeight="1" x14ac:dyDescent="0.25">
      <c r="A272" s="8" t="s">
        <v>237</v>
      </c>
      <c r="B272" s="13">
        <v>2</v>
      </c>
      <c r="C272" s="14">
        <v>2.9795159999999998E-3</v>
      </c>
      <c r="D272" s="14">
        <v>9.3109866666666664E-4</v>
      </c>
      <c r="E272" s="14">
        <v>0</v>
      </c>
      <c r="F272" s="15">
        <v>19</v>
      </c>
    </row>
    <row r="273" spans="1:6" ht="15" customHeight="1" x14ac:dyDescent="0.25">
      <c r="A273" s="8" t="s">
        <v>102</v>
      </c>
      <c r="B273" s="13">
        <v>1</v>
      </c>
      <c r="C273" s="14">
        <v>1.8621969999999999E-3</v>
      </c>
      <c r="D273" s="14">
        <v>1.8621969999999999E-3</v>
      </c>
      <c r="E273" s="14">
        <v>0</v>
      </c>
      <c r="F273" s="15">
        <v>0</v>
      </c>
    </row>
    <row r="274" spans="1:6" ht="15" customHeight="1" x14ac:dyDescent="0.25">
      <c r="A274" s="8" t="s">
        <v>238</v>
      </c>
      <c r="B274" s="13">
        <v>17</v>
      </c>
      <c r="C274" s="14">
        <v>2.6629422000000003E-2</v>
      </c>
      <c r="D274" s="14">
        <v>2.6070767500000003E-3</v>
      </c>
      <c r="E274" s="14">
        <v>0</v>
      </c>
      <c r="F274" s="15">
        <v>444</v>
      </c>
    </row>
    <row r="275" spans="1:6" ht="15" customHeight="1" x14ac:dyDescent="0.25">
      <c r="A275" s="8" t="s">
        <v>239</v>
      </c>
      <c r="B275" s="13">
        <v>7</v>
      </c>
      <c r="C275" s="14">
        <v>1.0428304000000001E-2</v>
      </c>
      <c r="D275" s="14">
        <v>1.1173184999999999E-3</v>
      </c>
      <c r="E275" s="14">
        <v>0</v>
      </c>
      <c r="F275" s="15">
        <v>75</v>
      </c>
    </row>
    <row r="276" spans="1:6" ht="15" customHeight="1" x14ac:dyDescent="0.25">
      <c r="A276" s="8" t="s">
        <v>240</v>
      </c>
      <c r="B276" s="13">
        <v>10</v>
      </c>
      <c r="C276" s="14">
        <v>2.6432216019999997</v>
      </c>
      <c r="D276" s="14">
        <v>0.14055865940000001</v>
      </c>
      <c r="E276" s="14">
        <v>0</v>
      </c>
      <c r="F276" s="15">
        <v>7602</v>
      </c>
    </row>
    <row r="277" spans="1:6" ht="15" customHeight="1" x14ac:dyDescent="0.25">
      <c r="A277" s="8" t="s">
        <v>241</v>
      </c>
      <c r="B277" s="13">
        <v>13</v>
      </c>
      <c r="C277" s="14">
        <v>2.708063315</v>
      </c>
      <c r="D277" s="14">
        <v>4.1431955366666662E-2</v>
      </c>
      <c r="E277" s="14">
        <v>1.9999999999999998</v>
      </c>
      <c r="F277" s="15">
        <v>32225.333360999997</v>
      </c>
    </row>
    <row r="278" spans="1:6" ht="15" customHeight="1" x14ac:dyDescent="0.25">
      <c r="A278" s="8" t="s">
        <v>242</v>
      </c>
      <c r="B278" s="13">
        <v>3</v>
      </c>
      <c r="C278" s="14">
        <v>1.3035379999999999E-3</v>
      </c>
      <c r="D278" s="14">
        <v>0</v>
      </c>
      <c r="E278" s="14">
        <v>0</v>
      </c>
      <c r="F278" s="15">
        <v>17</v>
      </c>
    </row>
    <row r="279" spans="1:6" ht="15" customHeight="1" x14ac:dyDescent="0.25">
      <c r="A279" s="8" t="s">
        <v>243</v>
      </c>
      <c r="B279" s="13">
        <v>3</v>
      </c>
      <c r="C279" s="14">
        <v>8.0009310990000007</v>
      </c>
      <c r="D279" s="14">
        <v>0</v>
      </c>
      <c r="E279" s="14">
        <v>8</v>
      </c>
      <c r="F279" s="15">
        <v>10011</v>
      </c>
    </row>
    <row r="280" spans="1:6" ht="15" customHeight="1" x14ac:dyDescent="0.25">
      <c r="A280" s="8" t="s">
        <v>244</v>
      </c>
      <c r="B280" s="13">
        <v>10</v>
      </c>
      <c r="C280" s="14">
        <v>6.3314710000000008E-3</v>
      </c>
      <c r="D280" s="14">
        <v>1.6759771333333335E-3</v>
      </c>
      <c r="E280" s="14">
        <v>0</v>
      </c>
      <c r="F280" s="15">
        <v>38</v>
      </c>
    </row>
    <row r="281" spans="1:6" ht="15" customHeight="1" x14ac:dyDescent="0.25">
      <c r="A281" s="8" t="s">
        <v>245</v>
      </c>
      <c r="B281" s="13">
        <v>3</v>
      </c>
      <c r="C281" s="14">
        <v>1.4897579999999999E-3</v>
      </c>
      <c r="D281" s="14">
        <v>0</v>
      </c>
      <c r="E281" s="14">
        <v>0</v>
      </c>
      <c r="F281" s="15">
        <v>24</v>
      </c>
    </row>
    <row r="282" spans="1:6" ht="15" customHeight="1" x14ac:dyDescent="0.25">
      <c r="A282" s="8" t="s">
        <v>246</v>
      </c>
      <c r="B282" s="13">
        <v>24</v>
      </c>
      <c r="C282" s="14">
        <v>5.7430167000000004E-2</v>
      </c>
      <c r="D282" s="14">
        <v>5.4003726835978837E-3</v>
      </c>
      <c r="E282" s="14">
        <v>0</v>
      </c>
      <c r="F282" s="15">
        <v>1460.9999999999995</v>
      </c>
    </row>
    <row r="283" spans="1:6" ht="15" customHeight="1" x14ac:dyDescent="0.25">
      <c r="A283" s="8" t="s">
        <v>247</v>
      </c>
      <c r="B283" s="13">
        <v>39</v>
      </c>
      <c r="C283" s="14">
        <v>3.7358659209999994</v>
      </c>
      <c r="D283" s="14">
        <v>0.18461452461666666</v>
      </c>
      <c r="E283" s="14">
        <v>0</v>
      </c>
      <c r="F283" s="15">
        <v>14378.666668000002</v>
      </c>
    </row>
    <row r="284" spans="1:6" ht="15" customHeight="1" x14ac:dyDescent="0.25">
      <c r="A284" s="8" t="s">
        <v>248</v>
      </c>
      <c r="B284" s="10">
        <v>3</v>
      </c>
      <c r="C284" s="11">
        <v>3.7988899999999995E-4</v>
      </c>
      <c r="D284" s="11">
        <v>0</v>
      </c>
      <c r="E284" s="11">
        <v>0</v>
      </c>
      <c r="F284" s="12">
        <v>7</v>
      </c>
    </row>
    <row r="285" spans="1:6" ht="15" customHeight="1" x14ac:dyDescent="0.25">
      <c r="A285" s="8" t="s">
        <v>249</v>
      </c>
      <c r="B285" s="13">
        <v>1</v>
      </c>
      <c r="C285" s="14">
        <v>1.8621999999999999E-4</v>
      </c>
      <c r="D285" s="14">
        <v>0</v>
      </c>
      <c r="E285" s="14">
        <v>0</v>
      </c>
      <c r="F285" s="15">
        <v>1</v>
      </c>
    </row>
    <row r="286" spans="1:6" ht="15" customHeight="1" x14ac:dyDescent="0.25">
      <c r="A286" s="8" t="s">
        <v>250</v>
      </c>
      <c r="B286" s="13">
        <v>1</v>
      </c>
      <c r="C286" s="14">
        <v>7.4490000000000002E-6</v>
      </c>
      <c r="D286" s="14">
        <v>0</v>
      </c>
      <c r="E286" s="14">
        <v>0</v>
      </c>
      <c r="F286" s="15">
        <v>5</v>
      </c>
    </row>
    <row r="287" spans="1:6" ht="15" customHeight="1" x14ac:dyDescent="0.25">
      <c r="A287" s="8" t="s">
        <v>251</v>
      </c>
      <c r="B287" s="13">
        <v>1</v>
      </c>
      <c r="C287" s="14">
        <v>1.8621999999999999E-4</v>
      </c>
      <c r="D287" s="14">
        <v>0</v>
      </c>
      <c r="E287" s="14">
        <v>0</v>
      </c>
      <c r="F287" s="15">
        <v>1</v>
      </c>
    </row>
    <row r="288" spans="1:6" ht="21" customHeight="1" x14ac:dyDescent="0.25">
      <c r="A288" s="8" t="s">
        <v>431</v>
      </c>
      <c r="B288" s="10">
        <f>SUM(B289+B299+B309+B317+B332)</f>
        <v>165</v>
      </c>
      <c r="C288" s="11">
        <f t="shared" ref="C288:F288" si="8">SUM(C289+C299+C309+C317+C332)</f>
        <v>133.47527932700004</v>
      </c>
      <c r="D288" s="11">
        <f t="shared" si="8"/>
        <v>8.525118293907358</v>
      </c>
      <c r="E288" s="11">
        <f t="shared" si="8"/>
        <v>105.66633059199999</v>
      </c>
      <c r="F288" s="12">
        <f t="shared" si="8"/>
        <v>750847.00029290002</v>
      </c>
    </row>
    <row r="289" spans="1:6" ht="15" customHeight="1" x14ac:dyDescent="0.25">
      <c r="A289" s="8" t="s">
        <v>252</v>
      </c>
      <c r="B289" s="10">
        <v>46</v>
      </c>
      <c r="C289" s="11">
        <v>0.113519552</v>
      </c>
      <c r="D289" s="11">
        <v>3.6897578433333342E-2</v>
      </c>
      <c r="E289" s="11">
        <v>0</v>
      </c>
      <c r="F289" s="12">
        <v>533.99999999999989</v>
      </c>
    </row>
    <row r="290" spans="1:6" ht="15" customHeight="1" x14ac:dyDescent="0.25">
      <c r="A290" s="8" t="s">
        <v>411</v>
      </c>
      <c r="B290" s="13">
        <v>2</v>
      </c>
      <c r="C290" s="14">
        <v>2.0484169999999999E-3</v>
      </c>
      <c r="D290" s="14">
        <v>0</v>
      </c>
      <c r="E290" s="14">
        <v>0</v>
      </c>
      <c r="F290" s="15">
        <v>41</v>
      </c>
    </row>
    <row r="291" spans="1:6" ht="15" customHeight="1" x14ac:dyDescent="0.25">
      <c r="A291" s="8" t="s">
        <v>253</v>
      </c>
      <c r="B291" s="13">
        <v>20</v>
      </c>
      <c r="C291" s="14">
        <v>1.4152699999999997E-2</v>
      </c>
      <c r="D291" s="14">
        <v>7.262569600000001E-3</v>
      </c>
      <c r="E291" s="14">
        <v>0</v>
      </c>
      <c r="F291" s="15">
        <v>72.999999999999986</v>
      </c>
    </row>
    <row r="292" spans="1:6" ht="15" customHeight="1" x14ac:dyDescent="0.25">
      <c r="A292" s="8" t="s">
        <v>254</v>
      </c>
      <c r="B292" s="13">
        <v>3</v>
      </c>
      <c r="C292" s="14">
        <v>4.2830540000000014E-3</v>
      </c>
      <c r="D292" s="14">
        <v>4.0968339999999997E-3</v>
      </c>
      <c r="E292" s="14">
        <v>0</v>
      </c>
      <c r="F292" s="15">
        <v>1</v>
      </c>
    </row>
    <row r="293" spans="1:6" ht="15" customHeight="1" x14ac:dyDescent="0.25">
      <c r="A293" s="8" t="s">
        <v>255</v>
      </c>
      <c r="B293" s="13">
        <v>2</v>
      </c>
      <c r="C293" s="14">
        <v>6.0744879000000002E-2</v>
      </c>
      <c r="D293" s="14">
        <v>0.02</v>
      </c>
      <c r="E293" s="14">
        <v>0</v>
      </c>
      <c r="F293" s="15">
        <v>160</v>
      </c>
    </row>
    <row r="294" spans="1:6" ht="15" customHeight="1" x14ac:dyDescent="0.25">
      <c r="A294" s="8" t="s">
        <v>256</v>
      </c>
      <c r="B294" s="13">
        <v>6</v>
      </c>
      <c r="C294" s="14">
        <v>1.862198E-3</v>
      </c>
      <c r="D294" s="14">
        <v>5.5865899999999998E-4</v>
      </c>
      <c r="E294" s="14">
        <v>0</v>
      </c>
      <c r="F294" s="15">
        <v>15</v>
      </c>
    </row>
    <row r="295" spans="1:6" ht="15" customHeight="1" x14ac:dyDescent="0.25">
      <c r="A295" s="8" t="s">
        <v>257</v>
      </c>
      <c r="B295" s="13">
        <v>4</v>
      </c>
      <c r="C295" s="14">
        <v>1.3035379999999999E-3</v>
      </c>
      <c r="D295" s="14">
        <v>1.8621950000000001E-4</v>
      </c>
      <c r="E295" s="14">
        <v>0</v>
      </c>
      <c r="F295" s="15">
        <v>27</v>
      </c>
    </row>
    <row r="296" spans="1:6" ht="15" customHeight="1" x14ac:dyDescent="0.25">
      <c r="A296" s="8" t="s">
        <v>258</v>
      </c>
      <c r="B296" s="13">
        <v>6</v>
      </c>
      <c r="C296" s="14">
        <v>2.8007448000000001E-2</v>
      </c>
      <c r="D296" s="14">
        <v>4.793296333333333E-3</v>
      </c>
      <c r="E296" s="14">
        <v>0</v>
      </c>
      <c r="F296" s="15">
        <v>199</v>
      </c>
    </row>
    <row r="297" spans="1:6" ht="15" customHeight="1" x14ac:dyDescent="0.25">
      <c r="A297" s="8" t="s">
        <v>259</v>
      </c>
      <c r="B297" s="13">
        <v>2</v>
      </c>
      <c r="C297" s="14">
        <v>7.4487899999999994E-4</v>
      </c>
      <c r="D297" s="14">
        <v>0</v>
      </c>
      <c r="E297" s="14">
        <v>0</v>
      </c>
      <c r="F297" s="15">
        <v>12</v>
      </c>
    </row>
    <row r="298" spans="1:6" ht="15" customHeight="1" x14ac:dyDescent="0.25">
      <c r="A298" s="8" t="s">
        <v>260</v>
      </c>
      <c r="B298" s="13">
        <v>1</v>
      </c>
      <c r="C298" s="14">
        <v>3.7243900000000002E-4</v>
      </c>
      <c r="D298" s="14">
        <v>0</v>
      </c>
      <c r="E298" s="14">
        <v>0</v>
      </c>
      <c r="F298" s="15">
        <v>6</v>
      </c>
    </row>
    <row r="299" spans="1:6" ht="15" customHeight="1" x14ac:dyDescent="0.25">
      <c r="A299" s="8" t="s">
        <v>261</v>
      </c>
      <c r="B299" s="10">
        <v>14</v>
      </c>
      <c r="C299" s="11">
        <v>4.2780633129999996</v>
      </c>
      <c r="D299" s="11">
        <v>0.50379985930735949</v>
      </c>
      <c r="E299" s="11">
        <v>0</v>
      </c>
      <c r="F299" s="12">
        <v>17261</v>
      </c>
    </row>
    <row r="300" spans="1:6" ht="15" customHeight="1" x14ac:dyDescent="0.25">
      <c r="A300" s="8" t="s">
        <v>262</v>
      </c>
      <c r="B300" s="13">
        <v>1</v>
      </c>
      <c r="C300" s="14">
        <v>7.4487900000000005E-4</v>
      </c>
      <c r="D300" s="14">
        <v>0</v>
      </c>
      <c r="E300" s="14">
        <v>0</v>
      </c>
      <c r="F300" s="15">
        <v>30</v>
      </c>
    </row>
    <row r="301" spans="1:6" ht="15" customHeight="1" x14ac:dyDescent="0.25">
      <c r="A301" s="8" t="s">
        <v>263</v>
      </c>
      <c r="B301" s="13">
        <v>1</v>
      </c>
      <c r="C301" s="14">
        <v>0.5</v>
      </c>
      <c r="D301" s="14">
        <v>0.5</v>
      </c>
      <c r="E301" s="14">
        <v>0</v>
      </c>
      <c r="F301" s="15">
        <v>0</v>
      </c>
    </row>
    <row r="302" spans="1:6" ht="15" customHeight="1" x14ac:dyDescent="0.25">
      <c r="A302" s="8" t="s">
        <v>264</v>
      </c>
      <c r="B302" s="13">
        <v>1</v>
      </c>
      <c r="C302" s="14">
        <v>3.72</v>
      </c>
      <c r="D302" s="14">
        <v>0</v>
      </c>
      <c r="E302" s="14">
        <v>0</v>
      </c>
      <c r="F302" s="15">
        <v>16000</v>
      </c>
    </row>
    <row r="303" spans="1:6" ht="15" customHeight="1" x14ac:dyDescent="0.25">
      <c r="A303" s="8" t="s">
        <v>265</v>
      </c>
      <c r="B303" s="13">
        <v>1</v>
      </c>
      <c r="C303" s="14">
        <v>0.03</v>
      </c>
      <c r="D303" s="14">
        <v>1.0285714285714286E-3</v>
      </c>
      <c r="E303" s="14">
        <v>0</v>
      </c>
      <c r="F303" s="15">
        <v>1000</v>
      </c>
    </row>
    <row r="304" spans="1:6" ht="15" customHeight="1" x14ac:dyDescent="0.25">
      <c r="A304" s="8" t="s">
        <v>220</v>
      </c>
      <c r="B304" s="13">
        <v>1</v>
      </c>
      <c r="C304" s="14">
        <v>1.117318E-3</v>
      </c>
      <c r="D304" s="14">
        <v>9.3109833333333326E-4</v>
      </c>
      <c r="E304" s="14">
        <v>0</v>
      </c>
      <c r="F304" s="15">
        <v>1</v>
      </c>
    </row>
    <row r="305" spans="1:6" ht="15" customHeight="1" x14ac:dyDescent="0.25">
      <c r="A305" s="8" t="s">
        <v>266</v>
      </c>
      <c r="B305" s="13">
        <v>1</v>
      </c>
      <c r="C305" s="14">
        <v>1.8621969999999999E-3</v>
      </c>
      <c r="D305" s="14">
        <v>0</v>
      </c>
      <c r="E305" s="14">
        <v>0</v>
      </c>
      <c r="F305" s="15">
        <v>10</v>
      </c>
    </row>
    <row r="306" spans="1:6" ht="15" customHeight="1" x14ac:dyDescent="0.25">
      <c r="A306" s="8" t="s">
        <v>267</v>
      </c>
      <c r="B306" s="13">
        <v>3</v>
      </c>
      <c r="C306" s="14">
        <v>1.1303538E-2</v>
      </c>
      <c r="D306" s="14">
        <v>9.0909090909090909E-4</v>
      </c>
      <c r="E306" s="14">
        <v>0</v>
      </c>
      <c r="F306" s="15">
        <v>140</v>
      </c>
    </row>
    <row r="307" spans="1:6" ht="15" customHeight="1" x14ac:dyDescent="0.25">
      <c r="A307" s="8" t="s">
        <v>268</v>
      </c>
      <c r="B307" s="13">
        <v>2</v>
      </c>
      <c r="C307" s="14">
        <v>8.3798880000000003E-3</v>
      </c>
      <c r="D307" s="14">
        <v>9.3109863636363637E-4</v>
      </c>
      <c r="E307" s="14">
        <v>0</v>
      </c>
      <c r="F307" s="15">
        <v>61</v>
      </c>
    </row>
    <row r="308" spans="1:6" ht="15" customHeight="1" x14ac:dyDescent="0.25">
      <c r="A308" s="8" t="s">
        <v>269</v>
      </c>
      <c r="B308" s="13">
        <v>3</v>
      </c>
      <c r="C308" s="14">
        <v>4.6554930000000001E-3</v>
      </c>
      <c r="D308" s="14">
        <v>0</v>
      </c>
      <c r="E308" s="14">
        <v>0</v>
      </c>
      <c r="F308" s="15">
        <v>19</v>
      </c>
    </row>
    <row r="309" spans="1:6" ht="15" customHeight="1" x14ac:dyDescent="0.25">
      <c r="A309" s="8" t="s">
        <v>270</v>
      </c>
      <c r="B309" s="10">
        <v>13</v>
      </c>
      <c r="C309" s="11">
        <v>82.515465549000012</v>
      </c>
      <c r="D309" s="11">
        <v>1.1173186666666665E-3</v>
      </c>
      <c r="E309" s="11">
        <v>82</v>
      </c>
      <c r="F309" s="12">
        <v>630159</v>
      </c>
    </row>
    <row r="310" spans="1:6" ht="15" customHeight="1" x14ac:dyDescent="0.25">
      <c r="A310" s="8" t="s">
        <v>412</v>
      </c>
      <c r="B310" s="13">
        <v>2</v>
      </c>
      <c r="C310" s="14">
        <v>0.50018622000000001</v>
      </c>
      <c r="D310" s="14">
        <v>0</v>
      </c>
      <c r="E310" s="14">
        <v>0</v>
      </c>
      <c r="F310" s="15">
        <v>54</v>
      </c>
    </row>
    <row r="311" spans="1:6" ht="15" customHeight="1" x14ac:dyDescent="0.25">
      <c r="A311" s="8" t="s">
        <v>271</v>
      </c>
      <c r="B311" s="13">
        <v>1</v>
      </c>
      <c r="C311" s="14">
        <v>1.117318E-3</v>
      </c>
      <c r="D311" s="14">
        <v>1.8621966666666667E-4</v>
      </c>
      <c r="E311" s="14">
        <v>0</v>
      </c>
      <c r="F311" s="15">
        <v>20</v>
      </c>
    </row>
    <row r="312" spans="1:6" ht="15" customHeight="1" x14ac:dyDescent="0.25">
      <c r="A312" s="8" t="s">
        <v>272</v>
      </c>
      <c r="B312" s="13">
        <v>2</v>
      </c>
      <c r="C312" s="14">
        <v>1.862198E-3</v>
      </c>
      <c r="D312" s="14">
        <v>9.3109900000000001E-4</v>
      </c>
      <c r="E312" s="14">
        <v>0</v>
      </c>
      <c r="F312" s="15">
        <v>3</v>
      </c>
    </row>
    <row r="313" spans="1:6" ht="15" customHeight="1" x14ac:dyDescent="0.25">
      <c r="A313" s="8" t="s">
        <v>273</v>
      </c>
      <c r="B313" s="13">
        <v>2</v>
      </c>
      <c r="C313" s="14">
        <v>5.9590310000000001E-3</v>
      </c>
      <c r="D313" s="14">
        <v>0</v>
      </c>
      <c r="E313" s="14">
        <v>0</v>
      </c>
      <c r="F313" s="15">
        <v>186</v>
      </c>
    </row>
    <row r="314" spans="1:6" ht="15" customHeight="1" x14ac:dyDescent="0.25">
      <c r="A314" s="8" t="s">
        <v>274</v>
      </c>
      <c r="B314" s="13">
        <v>2</v>
      </c>
      <c r="C314" s="14">
        <v>82.000009310999999</v>
      </c>
      <c r="D314" s="14">
        <v>0</v>
      </c>
      <c r="E314" s="14">
        <v>82</v>
      </c>
      <c r="F314" s="15">
        <v>629760</v>
      </c>
    </row>
    <row r="315" spans="1:6" ht="15" customHeight="1" x14ac:dyDescent="0.25">
      <c r="A315" s="8" t="s">
        <v>275</v>
      </c>
      <c r="B315" s="13">
        <v>3</v>
      </c>
      <c r="C315" s="14">
        <v>5.9590320000000004E-3</v>
      </c>
      <c r="D315" s="14">
        <v>0</v>
      </c>
      <c r="E315" s="14">
        <v>0</v>
      </c>
      <c r="F315" s="15">
        <v>129</v>
      </c>
    </row>
    <row r="316" spans="1:6" ht="15" customHeight="1" x14ac:dyDescent="0.25">
      <c r="A316" s="8" t="s">
        <v>276</v>
      </c>
      <c r="B316" s="13">
        <v>1</v>
      </c>
      <c r="C316" s="14">
        <v>3.7243900000000002E-4</v>
      </c>
      <c r="D316" s="14">
        <v>0</v>
      </c>
      <c r="E316" s="14">
        <v>0</v>
      </c>
      <c r="F316" s="15">
        <v>7</v>
      </c>
    </row>
    <row r="317" spans="1:6" ht="15" customHeight="1" x14ac:dyDescent="0.25">
      <c r="A317" s="8" t="s">
        <v>277</v>
      </c>
      <c r="B317" s="10">
        <v>75</v>
      </c>
      <c r="C317" s="11">
        <v>46.477746741000011</v>
      </c>
      <c r="D317" s="11">
        <v>7.9573035374999979</v>
      </c>
      <c r="E317" s="11">
        <v>23.666330591999998</v>
      </c>
      <c r="F317" s="12">
        <v>101762.00029239999</v>
      </c>
    </row>
    <row r="318" spans="1:6" ht="15" customHeight="1" x14ac:dyDescent="0.25">
      <c r="A318" s="8" t="s">
        <v>278</v>
      </c>
      <c r="B318" s="13">
        <v>8</v>
      </c>
      <c r="C318" s="14">
        <v>6.1452509999999991E-3</v>
      </c>
      <c r="D318" s="14">
        <v>3.7243949999999997E-4</v>
      </c>
      <c r="E318" s="14">
        <v>0</v>
      </c>
      <c r="F318" s="15">
        <v>37</v>
      </c>
    </row>
    <row r="319" spans="1:6" ht="15" customHeight="1" x14ac:dyDescent="0.25">
      <c r="A319" s="8" t="s">
        <v>279</v>
      </c>
      <c r="B319" s="13">
        <v>2</v>
      </c>
      <c r="C319" s="14">
        <v>5.5865899999999998E-4</v>
      </c>
      <c r="D319" s="14">
        <v>0</v>
      </c>
      <c r="E319" s="14">
        <v>0</v>
      </c>
      <c r="F319" s="15">
        <v>3</v>
      </c>
    </row>
    <row r="320" spans="1:6" ht="15" customHeight="1" x14ac:dyDescent="0.25">
      <c r="A320" s="8" t="s">
        <v>280</v>
      </c>
      <c r="B320" s="13">
        <v>1</v>
      </c>
      <c r="C320" s="14">
        <v>5</v>
      </c>
      <c r="D320" s="14">
        <v>0</v>
      </c>
      <c r="E320" s="14">
        <v>5</v>
      </c>
      <c r="F320" s="15">
        <v>4000.0000199999999</v>
      </c>
    </row>
    <row r="321" spans="1:6" ht="15" customHeight="1" x14ac:dyDescent="0.25">
      <c r="A321" s="8" t="s">
        <v>281</v>
      </c>
      <c r="B321" s="13">
        <v>5</v>
      </c>
      <c r="C321" s="14">
        <v>2.1565176910000003</v>
      </c>
      <c r="D321" s="14">
        <v>6.0000000000000001E-3</v>
      </c>
      <c r="E321" s="14">
        <v>1.8655865920000001</v>
      </c>
      <c r="F321" s="15">
        <v>4710.0000199999995</v>
      </c>
    </row>
    <row r="322" spans="1:6" ht="15" customHeight="1" x14ac:dyDescent="0.25">
      <c r="A322" s="8" t="s">
        <v>69</v>
      </c>
      <c r="B322" s="13">
        <v>8</v>
      </c>
      <c r="C322" s="14">
        <v>2.7932959999999998E-3</v>
      </c>
      <c r="D322" s="14">
        <v>0</v>
      </c>
      <c r="E322" s="14">
        <v>0</v>
      </c>
      <c r="F322" s="15">
        <v>64</v>
      </c>
    </row>
    <row r="323" spans="1:6" ht="15" customHeight="1" x14ac:dyDescent="0.25">
      <c r="A323" s="8" t="s">
        <v>282</v>
      </c>
      <c r="B323" s="13">
        <v>6</v>
      </c>
      <c r="C323" s="14">
        <v>1.3035389999999998E-3</v>
      </c>
      <c r="D323" s="14">
        <v>0</v>
      </c>
      <c r="E323" s="14">
        <v>0</v>
      </c>
      <c r="F323" s="15">
        <v>20</v>
      </c>
    </row>
    <row r="324" spans="1:6" ht="15" customHeight="1" x14ac:dyDescent="0.25">
      <c r="A324" s="8" t="s">
        <v>283</v>
      </c>
      <c r="B324" s="13">
        <v>6</v>
      </c>
      <c r="C324" s="14">
        <v>1.4897589999999998E-3</v>
      </c>
      <c r="D324" s="14">
        <v>0</v>
      </c>
      <c r="E324" s="14">
        <v>0</v>
      </c>
      <c r="F324" s="15">
        <v>19</v>
      </c>
    </row>
    <row r="325" spans="1:6" ht="15" customHeight="1" x14ac:dyDescent="0.25">
      <c r="A325" s="8" t="s">
        <v>284</v>
      </c>
      <c r="B325" s="13">
        <v>19</v>
      </c>
      <c r="C325" s="14">
        <v>2.4857728100000012</v>
      </c>
      <c r="D325" s="14">
        <v>0.50093109800000013</v>
      </c>
      <c r="E325" s="14">
        <v>1.5</v>
      </c>
      <c r="F325" s="15">
        <v>19248.666687399997</v>
      </c>
    </row>
    <row r="326" spans="1:6" ht="15" customHeight="1" x14ac:dyDescent="0.25">
      <c r="A326" s="8" t="s">
        <v>285</v>
      </c>
      <c r="B326" s="13">
        <v>1</v>
      </c>
      <c r="C326" s="14">
        <v>3.7243900000000002E-4</v>
      </c>
      <c r="D326" s="14">
        <v>0</v>
      </c>
      <c r="E326" s="14">
        <v>0</v>
      </c>
      <c r="F326" s="15">
        <v>5</v>
      </c>
    </row>
    <row r="327" spans="1:6" ht="15" customHeight="1" x14ac:dyDescent="0.25">
      <c r="A327" s="8" t="s">
        <v>286</v>
      </c>
      <c r="B327" s="13">
        <v>2</v>
      </c>
      <c r="C327" s="14">
        <v>4.0001862199999998</v>
      </c>
      <c r="D327" s="14">
        <v>4</v>
      </c>
      <c r="E327" s="14">
        <v>4</v>
      </c>
      <c r="F327" s="15">
        <v>5</v>
      </c>
    </row>
    <row r="328" spans="1:6" ht="15" customHeight="1" x14ac:dyDescent="0.25">
      <c r="A328" s="8" t="s">
        <v>287</v>
      </c>
      <c r="B328" s="13">
        <v>3</v>
      </c>
      <c r="C328" s="14">
        <v>4.8609310990000001</v>
      </c>
      <c r="D328" s="14">
        <v>0</v>
      </c>
      <c r="E328" s="14">
        <v>0</v>
      </c>
      <c r="F328" s="15">
        <v>24020.000079999998</v>
      </c>
    </row>
    <row r="329" spans="1:6" ht="15" customHeight="1" x14ac:dyDescent="0.25">
      <c r="A329" s="8" t="s">
        <v>288</v>
      </c>
      <c r="B329" s="13">
        <v>9</v>
      </c>
      <c r="C329" s="14">
        <v>15.660931099000001</v>
      </c>
      <c r="D329" s="14">
        <v>3.45</v>
      </c>
      <c r="E329" s="14">
        <v>10.300744000000002</v>
      </c>
      <c r="F329" s="15">
        <v>41543.333460000002</v>
      </c>
    </row>
    <row r="330" spans="1:6" ht="15" customHeight="1" x14ac:dyDescent="0.25">
      <c r="A330" s="8" t="s">
        <v>289</v>
      </c>
      <c r="B330" s="13">
        <v>3</v>
      </c>
      <c r="C330" s="14">
        <v>8.0007448789999991</v>
      </c>
      <c r="D330" s="14">
        <v>0</v>
      </c>
      <c r="E330" s="14">
        <v>0</v>
      </c>
      <c r="F330" s="15">
        <v>87</v>
      </c>
    </row>
    <row r="331" spans="1:6" ht="15" customHeight="1" x14ac:dyDescent="0.25">
      <c r="A331" s="8" t="s">
        <v>54</v>
      </c>
      <c r="B331" s="13">
        <v>2</v>
      </c>
      <c r="C331" s="14">
        <v>4.3</v>
      </c>
      <c r="D331" s="14">
        <v>0</v>
      </c>
      <c r="E331" s="14">
        <v>1</v>
      </c>
      <c r="F331" s="15">
        <v>8000.0000250000003</v>
      </c>
    </row>
    <row r="332" spans="1:6" ht="15" customHeight="1" x14ac:dyDescent="0.25">
      <c r="A332" s="8" t="s">
        <v>290</v>
      </c>
      <c r="B332" s="10">
        <v>17</v>
      </c>
      <c r="C332" s="11">
        <v>9.0484172000000002E-2</v>
      </c>
      <c r="D332" s="11">
        <v>2.6000000000000006E-2</v>
      </c>
      <c r="E332" s="11">
        <v>0</v>
      </c>
      <c r="F332" s="12">
        <v>1131.0000005000002</v>
      </c>
    </row>
    <row r="333" spans="1:6" ht="15" customHeight="1" x14ac:dyDescent="0.25">
      <c r="A333" s="8" t="s">
        <v>413</v>
      </c>
      <c r="B333" s="13">
        <v>5</v>
      </c>
      <c r="C333" s="14">
        <v>4.2830539999999997E-3</v>
      </c>
      <c r="D333" s="14">
        <v>0</v>
      </c>
      <c r="E333" s="14">
        <v>0</v>
      </c>
      <c r="F333" s="15">
        <v>31</v>
      </c>
    </row>
    <row r="334" spans="1:6" ht="15" customHeight="1" x14ac:dyDescent="0.25">
      <c r="A334" s="8" t="s">
        <v>291</v>
      </c>
      <c r="B334" s="13">
        <v>1</v>
      </c>
      <c r="C334" s="14">
        <v>1.8621999999999999E-4</v>
      </c>
      <c r="D334" s="14">
        <v>0</v>
      </c>
      <c r="E334" s="14">
        <v>0</v>
      </c>
      <c r="F334" s="15">
        <v>2</v>
      </c>
    </row>
    <row r="335" spans="1:6" ht="15" customHeight="1" x14ac:dyDescent="0.25">
      <c r="A335" s="8" t="s">
        <v>292</v>
      </c>
      <c r="B335" s="13">
        <v>1</v>
      </c>
      <c r="C335" s="14">
        <v>9.3109900000000001E-4</v>
      </c>
      <c r="D335" s="14">
        <v>0</v>
      </c>
      <c r="E335" s="14">
        <v>0</v>
      </c>
      <c r="F335" s="15">
        <v>6</v>
      </c>
    </row>
    <row r="336" spans="1:6" ht="15" customHeight="1" x14ac:dyDescent="0.25">
      <c r="A336" s="8" t="s">
        <v>293</v>
      </c>
      <c r="B336" s="13">
        <v>1</v>
      </c>
      <c r="C336" s="14">
        <v>3.7243900000000002E-4</v>
      </c>
      <c r="D336" s="14">
        <v>0</v>
      </c>
      <c r="E336" s="14">
        <v>0</v>
      </c>
      <c r="F336" s="15">
        <v>6</v>
      </c>
    </row>
    <row r="337" spans="1:6" ht="15" customHeight="1" x14ac:dyDescent="0.25">
      <c r="A337" s="8" t="s">
        <v>294</v>
      </c>
      <c r="B337" s="13">
        <v>3</v>
      </c>
      <c r="C337" s="14">
        <v>3.6703910999999999E-2</v>
      </c>
      <c r="D337" s="14">
        <v>2.5000000000000005E-2</v>
      </c>
      <c r="E337" s="14">
        <v>0</v>
      </c>
      <c r="F337" s="15">
        <v>976.33333340000013</v>
      </c>
    </row>
    <row r="338" spans="1:6" ht="15" customHeight="1" x14ac:dyDescent="0.25">
      <c r="A338" s="8" t="s">
        <v>295</v>
      </c>
      <c r="B338" s="13">
        <v>6</v>
      </c>
      <c r="C338" s="14">
        <v>4.8007449000000008E-2</v>
      </c>
      <c r="D338" s="14">
        <v>1E-3</v>
      </c>
      <c r="E338" s="14">
        <v>0</v>
      </c>
      <c r="F338" s="15">
        <v>109.66666710000001</v>
      </c>
    </row>
    <row r="339" spans="1:6" ht="21" customHeight="1" x14ac:dyDescent="0.25">
      <c r="A339" s="8" t="s">
        <v>14</v>
      </c>
      <c r="B339" s="10">
        <f>SUM(B340+B344+B354+B361+B368+B374+B377+B381+B384+B388+B399+B409)</f>
        <v>230</v>
      </c>
      <c r="C339" s="11">
        <f t="shared" ref="C339:F339" si="9">SUM(C340+C344+C354+C361+C368+C374+C377+C381+C384+C388+C399+C409)</f>
        <v>498.24194598700001</v>
      </c>
      <c r="D339" s="11">
        <f t="shared" si="9"/>
        <v>4.1682169844476178</v>
      </c>
      <c r="E339" s="11">
        <f t="shared" si="9"/>
        <v>343.53185597413335</v>
      </c>
      <c r="F339" s="12">
        <f t="shared" si="9"/>
        <v>2495134.7409786619</v>
      </c>
    </row>
    <row r="340" spans="1:6" ht="15" customHeight="1" x14ac:dyDescent="0.25">
      <c r="A340" s="8" t="s">
        <v>296</v>
      </c>
      <c r="B340" s="10">
        <v>12</v>
      </c>
      <c r="C340" s="11">
        <v>7.8454562400000007</v>
      </c>
      <c r="D340" s="11">
        <v>1.0931099000000003E-2</v>
      </c>
      <c r="E340" s="11">
        <v>7.79</v>
      </c>
      <c r="F340" s="12">
        <v>25184.000125300001</v>
      </c>
    </row>
    <row r="341" spans="1:6" ht="15" customHeight="1" x14ac:dyDescent="0.25">
      <c r="A341" s="8" t="s">
        <v>414</v>
      </c>
      <c r="B341" s="13">
        <v>7</v>
      </c>
      <c r="C341" s="14">
        <v>5.0037243960000009</v>
      </c>
      <c r="D341" s="14">
        <v>9.310989999999999E-4</v>
      </c>
      <c r="E341" s="14">
        <v>5</v>
      </c>
      <c r="F341" s="15">
        <v>21767.333441999999</v>
      </c>
    </row>
    <row r="342" spans="1:6" ht="15" customHeight="1" x14ac:dyDescent="0.25">
      <c r="A342" s="8" t="s">
        <v>297</v>
      </c>
      <c r="B342" s="13">
        <v>2</v>
      </c>
      <c r="C342" s="14">
        <v>4.1489758000000002E-2</v>
      </c>
      <c r="D342" s="14">
        <v>0.01</v>
      </c>
      <c r="E342" s="14">
        <v>0</v>
      </c>
      <c r="F342" s="15">
        <v>66.666666800000002</v>
      </c>
    </row>
    <row r="343" spans="1:6" ht="15" customHeight="1" x14ac:dyDescent="0.25">
      <c r="A343" s="8" t="s">
        <v>298</v>
      </c>
      <c r="B343" s="13">
        <v>3</v>
      </c>
      <c r="C343" s="14">
        <v>2.8002420859999999</v>
      </c>
      <c r="D343" s="14">
        <v>0</v>
      </c>
      <c r="E343" s="14">
        <v>2.79</v>
      </c>
      <c r="F343" s="15">
        <v>3350.0000164999997</v>
      </c>
    </row>
    <row r="344" spans="1:6" ht="15" customHeight="1" x14ac:dyDescent="0.25">
      <c r="A344" s="8" t="s">
        <v>299</v>
      </c>
      <c r="B344" s="10">
        <v>47</v>
      </c>
      <c r="C344" s="11">
        <v>74.685502793000012</v>
      </c>
      <c r="D344" s="11">
        <v>2.5408936554952377</v>
      </c>
      <c r="E344" s="11">
        <v>54.971855974133383</v>
      </c>
      <c r="F344" s="12">
        <v>331649.6676016401</v>
      </c>
    </row>
    <row r="345" spans="1:6" ht="15" customHeight="1" x14ac:dyDescent="0.25">
      <c r="A345" s="8" t="s">
        <v>415</v>
      </c>
      <c r="B345" s="13">
        <v>16</v>
      </c>
      <c r="C345" s="14">
        <v>24.770242086</v>
      </c>
      <c r="D345" s="14">
        <v>1.960891992733333</v>
      </c>
      <c r="E345" s="14">
        <v>16.291111095176216</v>
      </c>
      <c r="F345" s="15">
        <v>64894.666991139995</v>
      </c>
    </row>
    <row r="346" spans="1:6" ht="15" customHeight="1" x14ac:dyDescent="0.25">
      <c r="A346" s="8" t="s">
        <v>300</v>
      </c>
      <c r="B346" s="13">
        <v>1</v>
      </c>
      <c r="C346" s="14">
        <v>1.117318E-3</v>
      </c>
      <c r="D346" s="14">
        <v>0</v>
      </c>
      <c r="E346" s="14">
        <v>0</v>
      </c>
      <c r="F346" s="15">
        <v>10</v>
      </c>
    </row>
    <row r="347" spans="1:6" ht="15" customHeight="1" x14ac:dyDescent="0.25">
      <c r="A347" s="8" t="s">
        <v>301</v>
      </c>
      <c r="B347" s="13">
        <v>5</v>
      </c>
      <c r="C347" s="14">
        <v>6.48</v>
      </c>
      <c r="D347" s="14">
        <v>0.37333333333333335</v>
      </c>
      <c r="E347" s="14">
        <v>1.6807448789571695</v>
      </c>
      <c r="F347" s="15">
        <v>137003.33334350001</v>
      </c>
    </row>
    <row r="348" spans="1:6" ht="15" customHeight="1" x14ac:dyDescent="0.25">
      <c r="A348" s="8" t="s">
        <v>57</v>
      </c>
      <c r="B348" s="13">
        <v>4</v>
      </c>
      <c r="C348" s="14">
        <v>2.6500000000000004</v>
      </c>
      <c r="D348" s="14">
        <v>0</v>
      </c>
      <c r="E348" s="14">
        <v>0</v>
      </c>
      <c r="F348" s="15">
        <v>5393.3333599999996</v>
      </c>
    </row>
    <row r="349" spans="1:6" ht="15" customHeight="1" x14ac:dyDescent="0.25">
      <c r="A349" s="8" t="s">
        <v>302</v>
      </c>
      <c r="B349" s="13">
        <v>4</v>
      </c>
      <c r="C349" s="14">
        <v>5.000744879</v>
      </c>
      <c r="D349" s="14">
        <v>0</v>
      </c>
      <c r="E349" s="14">
        <v>5</v>
      </c>
      <c r="F349" s="15">
        <v>3605.0000100000002</v>
      </c>
    </row>
    <row r="350" spans="1:6" ht="15" customHeight="1" x14ac:dyDescent="0.25">
      <c r="A350" s="8" t="s">
        <v>303</v>
      </c>
      <c r="B350" s="13">
        <v>7</v>
      </c>
      <c r="C350" s="14">
        <v>21.11</v>
      </c>
      <c r="D350" s="14">
        <v>0.18642857142857144</v>
      </c>
      <c r="E350" s="14">
        <v>18.5</v>
      </c>
      <c r="F350" s="15">
        <v>63333.33365</v>
      </c>
    </row>
    <row r="351" spans="1:6" ht="15" customHeight="1" x14ac:dyDescent="0.25">
      <c r="A351" s="8" t="s">
        <v>304</v>
      </c>
      <c r="B351" s="13">
        <v>2</v>
      </c>
      <c r="C351" s="14">
        <v>11</v>
      </c>
      <c r="D351" s="14">
        <v>0</v>
      </c>
      <c r="E351" s="14">
        <v>11</v>
      </c>
      <c r="F351" s="15">
        <v>41333.333540000007</v>
      </c>
    </row>
    <row r="352" spans="1:6" ht="15" customHeight="1" x14ac:dyDescent="0.25">
      <c r="A352" s="8" t="s">
        <v>305</v>
      </c>
      <c r="B352" s="13">
        <v>6</v>
      </c>
      <c r="C352" s="14">
        <v>3.6700465550000008</v>
      </c>
      <c r="D352" s="14">
        <v>1.8750000000000003E-2</v>
      </c>
      <c r="E352" s="14">
        <v>2.5</v>
      </c>
      <c r="F352" s="15">
        <v>16066.666707</v>
      </c>
    </row>
    <row r="353" spans="1:6" ht="15" customHeight="1" x14ac:dyDescent="0.25">
      <c r="A353" s="8" t="s">
        <v>295</v>
      </c>
      <c r="B353" s="13">
        <v>2</v>
      </c>
      <c r="C353" s="14">
        <v>3.3519550000000002E-3</v>
      </c>
      <c r="D353" s="14">
        <v>1.4897580000000001E-3</v>
      </c>
      <c r="E353" s="14">
        <v>0</v>
      </c>
      <c r="F353" s="15">
        <v>10</v>
      </c>
    </row>
    <row r="354" spans="1:6" ht="15" customHeight="1" x14ac:dyDescent="0.25">
      <c r="A354" s="8" t="s">
        <v>306</v>
      </c>
      <c r="B354" s="10">
        <v>23</v>
      </c>
      <c r="C354" s="11">
        <v>3.2960892000000006E-2</v>
      </c>
      <c r="D354" s="11">
        <v>5.7728117000000008E-3</v>
      </c>
      <c r="E354" s="11">
        <v>0</v>
      </c>
      <c r="F354" s="12">
        <v>311</v>
      </c>
    </row>
    <row r="355" spans="1:6" ht="15" customHeight="1" x14ac:dyDescent="0.25">
      <c r="A355" s="8" t="s">
        <v>416</v>
      </c>
      <c r="B355" s="13">
        <v>2</v>
      </c>
      <c r="C355" s="14">
        <v>5.5865899999999998E-4</v>
      </c>
      <c r="D355" s="14">
        <v>1.8621950000000001E-4</v>
      </c>
      <c r="E355" s="14">
        <v>0</v>
      </c>
      <c r="F355" s="15">
        <v>7</v>
      </c>
    </row>
    <row r="356" spans="1:6" ht="15" customHeight="1" x14ac:dyDescent="0.25">
      <c r="A356" s="8" t="s">
        <v>307</v>
      </c>
      <c r="B356" s="13">
        <v>3</v>
      </c>
      <c r="C356" s="14">
        <v>1.6759780000000001E-3</v>
      </c>
      <c r="D356" s="14">
        <v>0</v>
      </c>
      <c r="E356" s="14">
        <v>0</v>
      </c>
      <c r="F356" s="15">
        <v>11</v>
      </c>
    </row>
    <row r="357" spans="1:6" ht="15" customHeight="1" x14ac:dyDescent="0.25">
      <c r="A357" s="8" t="s">
        <v>308</v>
      </c>
      <c r="B357" s="13">
        <v>4</v>
      </c>
      <c r="C357" s="14">
        <v>1.1173182999999998E-2</v>
      </c>
      <c r="D357" s="14">
        <v>1.8621974E-3</v>
      </c>
      <c r="E357" s="14">
        <v>0</v>
      </c>
      <c r="F357" s="15">
        <v>71</v>
      </c>
    </row>
    <row r="358" spans="1:6" ht="15" customHeight="1" x14ac:dyDescent="0.25">
      <c r="A358" s="8" t="s">
        <v>309</v>
      </c>
      <c r="B358" s="13">
        <v>1</v>
      </c>
      <c r="C358" s="14">
        <v>5.5865899999999998E-4</v>
      </c>
      <c r="D358" s="14">
        <v>0</v>
      </c>
      <c r="E358" s="14">
        <v>0</v>
      </c>
      <c r="F358" s="15">
        <v>2</v>
      </c>
    </row>
    <row r="359" spans="1:6" ht="15" customHeight="1" x14ac:dyDescent="0.25">
      <c r="A359" s="8" t="s">
        <v>310</v>
      </c>
      <c r="B359" s="13">
        <v>1</v>
      </c>
      <c r="C359" s="14">
        <v>1.117318E-3</v>
      </c>
      <c r="D359" s="14">
        <v>0</v>
      </c>
      <c r="E359" s="14">
        <v>0</v>
      </c>
      <c r="F359" s="15">
        <v>15</v>
      </c>
    </row>
    <row r="360" spans="1:6" ht="15" customHeight="1" x14ac:dyDescent="0.25">
      <c r="A360" s="8" t="s">
        <v>196</v>
      </c>
      <c r="B360" s="13">
        <v>12</v>
      </c>
      <c r="C360" s="14">
        <v>1.7877095000000003E-2</v>
      </c>
      <c r="D360" s="14">
        <v>3.7243948000000001E-3</v>
      </c>
      <c r="E360" s="14">
        <v>0</v>
      </c>
      <c r="F360" s="15">
        <v>205</v>
      </c>
    </row>
    <row r="361" spans="1:6" ht="15" customHeight="1" x14ac:dyDescent="0.25">
      <c r="A361" s="8" t="s">
        <v>311</v>
      </c>
      <c r="B361" s="10">
        <v>54</v>
      </c>
      <c r="C361" s="11">
        <v>2.3176722489999997</v>
      </c>
      <c r="D361" s="11">
        <v>2.4566107E-2</v>
      </c>
      <c r="E361" s="11">
        <v>2</v>
      </c>
      <c r="F361" s="12">
        <v>1100.3333349999996</v>
      </c>
    </row>
    <row r="362" spans="1:6" ht="15" customHeight="1" x14ac:dyDescent="0.25">
      <c r="A362" s="8" t="s">
        <v>417</v>
      </c>
      <c r="B362" s="13">
        <v>16</v>
      </c>
      <c r="C362" s="14">
        <v>0.261173182</v>
      </c>
      <c r="D362" s="14">
        <v>1.303537E-3</v>
      </c>
      <c r="E362" s="14">
        <v>0</v>
      </c>
      <c r="F362" s="15">
        <v>376.33333399999992</v>
      </c>
    </row>
    <row r="363" spans="1:6" ht="15" customHeight="1" x14ac:dyDescent="0.25">
      <c r="A363" s="8" t="s">
        <v>312</v>
      </c>
      <c r="B363" s="13">
        <v>1</v>
      </c>
      <c r="C363" s="14">
        <v>9.3109900000000001E-4</v>
      </c>
      <c r="D363" s="14">
        <v>0</v>
      </c>
      <c r="E363" s="14">
        <v>0</v>
      </c>
      <c r="F363" s="15">
        <v>5</v>
      </c>
    </row>
    <row r="364" spans="1:6" ht="15" customHeight="1" x14ac:dyDescent="0.25">
      <c r="A364" s="8" t="s">
        <v>313</v>
      </c>
      <c r="B364" s="13">
        <v>15</v>
      </c>
      <c r="C364" s="14">
        <v>1.3407820000000001E-2</v>
      </c>
      <c r="D364" s="14">
        <v>5.214152599999999E-3</v>
      </c>
      <c r="E364" s="14">
        <v>0</v>
      </c>
      <c r="F364" s="15">
        <v>200</v>
      </c>
    </row>
    <row r="365" spans="1:6" ht="15" customHeight="1" x14ac:dyDescent="0.25">
      <c r="A365" s="8" t="s">
        <v>58</v>
      </c>
      <c r="B365" s="13">
        <v>2</v>
      </c>
      <c r="C365" s="14">
        <v>2.0931098999999998E-2</v>
      </c>
      <c r="D365" s="14">
        <v>1.6558659400000002E-2</v>
      </c>
      <c r="E365" s="14">
        <v>0</v>
      </c>
      <c r="F365" s="15">
        <v>24</v>
      </c>
    </row>
    <row r="366" spans="1:6" ht="15" customHeight="1" x14ac:dyDescent="0.25">
      <c r="A366" s="8" t="s">
        <v>314</v>
      </c>
      <c r="B366" s="13">
        <v>9</v>
      </c>
      <c r="C366" s="14">
        <v>1.4897577999999996E-2</v>
      </c>
      <c r="D366" s="14">
        <v>0</v>
      </c>
      <c r="E366" s="14">
        <v>0</v>
      </c>
      <c r="F366" s="15">
        <v>239.99999999999997</v>
      </c>
    </row>
    <row r="367" spans="1:6" ht="15" customHeight="1" x14ac:dyDescent="0.25">
      <c r="A367" s="8" t="s">
        <v>315</v>
      </c>
      <c r="B367" s="13">
        <v>11</v>
      </c>
      <c r="C367" s="14">
        <v>2.0063314709999998</v>
      </c>
      <c r="D367" s="14">
        <v>1.4897580000000001E-3</v>
      </c>
      <c r="E367" s="14">
        <v>1.9999999999999998</v>
      </c>
      <c r="F367" s="15">
        <v>255.000001</v>
      </c>
    </row>
    <row r="368" spans="1:6" ht="15" customHeight="1" x14ac:dyDescent="0.25">
      <c r="A368" s="8" t="s">
        <v>316</v>
      </c>
      <c r="B368" s="10">
        <v>18</v>
      </c>
      <c r="C368" s="11">
        <v>88.027188080000016</v>
      </c>
      <c r="D368" s="11">
        <v>5.7728118833333328E-3</v>
      </c>
      <c r="E368" s="11">
        <v>48.000000000000007</v>
      </c>
      <c r="F368" s="12">
        <v>474444.66903670022</v>
      </c>
    </row>
    <row r="369" spans="1:6" ht="15" customHeight="1" x14ac:dyDescent="0.25">
      <c r="A369" s="8" t="s">
        <v>418</v>
      </c>
      <c r="B369" s="13">
        <v>2</v>
      </c>
      <c r="C369" s="14">
        <v>3.5381749999999997E-3</v>
      </c>
      <c r="D369" s="14">
        <v>0</v>
      </c>
      <c r="E369" s="14">
        <v>0</v>
      </c>
      <c r="F369" s="15">
        <v>60</v>
      </c>
    </row>
    <row r="370" spans="1:6" ht="15" customHeight="1" x14ac:dyDescent="0.25">
      <c r="A370" s="8" t="s">
        <v>180</v>
      </c>
      <c r="B370" s="13">
        <v>6</v>
      </c>
      <c r="C370" s="14">
        <v>9.4972060000000011E-3</v>
      </c>
      <c r="D370" s="14">
        <v>1.3035380500000002E-3</v>
      </c>
      <c r="E370" s="14">
        <v>0</v>
      </c>
      <c r="F370" s="15">
        <v>211.99999999999997</v>
      </c>
    </row>
    <row r="371" spans="1:6" ht="15" customHeight="1" x14ac:dyDescent="0.25">
      <c r="A371" s="8" t="s">
        <v>317</v>
      </c>
      <c r="B371" s="13">
        <v>2</v>
      </c>
      <c r="C371" s="14">
        <v>80</v>
      </c>
      <c r="D371" s="14">
        <v>0</v>
      </c>
      <c r="E371" s="14">
        <v>40</v>
      </c>
      <c r="F371" s="15">
        <v>450000.00225000002</v>
      </c>
    </row>
    <row r="372" spans="1:6" ht="15" customHeight="1" x14ac:dyDescent="0.25">
      <c r="A372" s="8" t="s">
        <v>318</v>
      </c>
      <c r="B372" s="13">
        <v>2</v>
      </c>
      <c r="C372" s="14">
        <v>8.0055865920000002</v>
      </c>
      <c r="D372" s="14">
        <v>1.8621973333333333E-3</v>
      </c>
      <c r="E372" s="14">
        <v>8</v>
      </c>
      <c r="F372" s="15">
        <v>24100.000120000001</v>
      </c>
    </row>
    <row r="373" spans="1:6" ht="15" customHeight="1" x14ac:dyDescent="0.25">
      <c r="A373" s="8" t="s">
        <v>319</v>
      </c>
      <c r="B373" s="13">
        <v>6</v>
      </c>
      <c r="C373" s="14">
        <v>8.5661069999999999E-3</v>
      </c>
      <c r="D373" s="14">
        <v>2.6070765000000004E-3</v>
      </c>
      <c r="E373" s="14">
        <v>0</v>
      </c>
      <c r="F373" s="15">
        <v>72.666666700000007</v>
      </c>
    </row>
    <row r="374" spans="1:6" ht="15" customHeight="1" x14ac:dyDescent="0.25">
      <c r="A374" s="8" t="s">
        <v>320</v>
      </c>
      <c r="B374" s="10">
        <v>4</v>
      </c>
      <c r="C374" s="11">
        <v>159.25372439399999</v>
      </c>
      <c r="D374" s="11">
        <v>7.4487880000000009E-4</v>
      </c>
      <c r="E374" s="11">
        <v>159.25</v>
      </c>
      <c r="F374" s="12">
        <v>716198.66667000006</v>
      </c>
    </row>
    <row r="375" spans="1:6" ht="15" customHeight="1" x14ac:dyDescent="0.25">
      <c r="A375" s="8" t="s">
        <v>419</v>
      </c>
      <c r="B375" s="13">
        <v>2</v>
      </c>
      <c r="C375" s="14">
        <v>159.00186219700001</v>
      </c>
      <c r="D375" s="14">
        <v>7.4487879999999998E-4</v>
      </c>
      <c r="E375" s="14">
        <v>159</v>
      </c>
      <c r="F375" s="15">
        <v>715512</v>
      </c>
    </row>
    <row r="376" spans="1:6" ht="15" customHeight="1" x14ac:dyDescent="0.25">
      <c r="A376" s="8" t="s">
        <v>321</v>
      </c>
      <c r="B376" s="13">
        <v>2</v>
      </c>
      <c r="C376" s="14">
        <v>0.25186219700000001</v>
      </c>
      <c r="D376" s="14">
        <v>0</v>
      </c>
      <c r="E376" s="14">
        <v>0.25</v>
      </c>
      <c r="F376" s="15">
        <v>686.66666999999995</v>
      </c>
    </row>
    <row r="377" spans="1:6" ht="15" customHeight="1" x14ac:dyDescent="0.25">
      <c r="A377" s="8" t="s">
        <v>322</v>
      </c>
      <c r="B377" s="10">
        <v>11</v>
      </c>
      <c r="C377" s="11">
        <v>0.20713221500000001</v>
      </c>
      <c r="D377" s="11">
        <v>5.5865899999999976E-4</v>
      </c>
      <c r="E377" s="11">
        <v>0</v>
      </c>
      <c r="F377" s="12">
        <v>978.99999999999989</v>
      </c>
    </row>
    <row r="378" spans="1:6" ht="15" customHeight="1" x14ac:dyDescent="0.25">
      <c r="A378" s="8" t="s">
        <v>420</v>
      </c>
      <c r="B378" s="13">
        <v>3</v>
      </c>
      <c r="C378" s="14">
        <v>3.7243939999999998E-3</v>
      </c>
      <c r="D378" s="14">
        <v>0</v>
      </c>
      <c r="E378" s="14">
        <v>0</v>
      </c>
      <c r="F378" s="15">
        <v>117.99999999999999</v>
      </c>
    </row>
    <row r="379" spans="1:6" ht="15" customHeight="1" x14ac:dyDescent="0.25">
      <c r="A379" s="8" t="s">
        <v>323</v>
      </c>
      <c r="B379" s="13">
        <v>5</v>
      </c>
      <c r="C379" s="14">
        <v>6.8901299999999995E-3</v>
      </c>
      <c r="D379" s="14">
        <v>5.5865899999999998E-4</v>
      </c>
      <c r="E379" s="14">
        <v>0</v>
      </c>
      <c r="F379" s="15">
        <v>71</v>
      </c>
    </row>
    <row r="380" spans="1:6" ht="15" customHeight="1" x14ac:dyDescent="0.25">
      <c r="A380" s="8" t="s">
        <v>324</v>
      </c>
      <c r="B380" s="13">
        <v>3</v>
      </c>
      <c r="C380" s="14">
        <v>0.19651769100000002</v>
      </c>
      <c r="D380" s="14">
        <v>0</v>
      </c>
      <c r="E380" s="14">
        <v>0</v>
      </c>
      <c r="F380" s="15">
        <v>790</v>
      </c>
    </row>
    <row r="381" spans="1:6" ht="15" customHeight="1" x14ac:dyDescent="0.25">
      <c r="A381" s="8" t="s">
        <v>325</v>
      </c>
      <c r="B381" s="10">
        <v>2</v>
      </c>
      <c r="C381" s="11">
        <v>10.009310987000001</v>
      </c>
      <c r="D381" s="11">
        <v>3.7243948000000001E-3</v>
      </c>
      <c r="E381" s="11">
        <v>10</v>
      </c>
      <c r="F381" s="12">
        <v>22337.733445022001</v>
      </c>
    </row>
    <row r="382" spans="1:6" ht="15" customHeight="1" x14ac:dyDescent="0.25">
      <c r="A382" s="8" t="s">
        <v>421</v>
      </c>
      <c r="B382" s="13">
        <v>1</v>
      </c>
      <c r="C382" s="14">
        <v>10</v>
      </c>
      <c r="D382" s="14">
        <v>0</v>
      </c>
      <c r="E382" s="14">
        <v>10</v>
      </c>
      <c r="F382" s="15">
        <v>22333.333445</v>
      </c>
    </row>
    <row r="383" spans="1:6" ht="15" customHeight="1" x14ac:dyDescent="0.25">
      <c r="A383" s="8" t="s">
        <v>326</v>
      </c>
      <c r="B383" s="13">
        <v>1</v>
      </c>
      <c r="C383" s="14">
        <v>9.3109869999999997E-3</v>
      </c>
      <c r="D383" s="14">
        <v>3.7243948000000001E-3</v>
      </c>
      <c r="E383" s="14">
        <v>0</v>
      </c>
      <c r="F383" s="15">
        <v>4.4000000219999995</v>
      </c>
    </row>
    <row r="384" spans="1:6" ht="15" customHeight="1" x14ac:dyDescent="0.25">
      <c r="A384" s="8" t="s">
        <v>148</v>
      </c>
      <c r="B384" s="10">
        <v>4</v>
      </c>
      <c r="C384" s="11">
        <v>23.007635010000001</v>
      </c>
      <c r="D384" s="11">
        <v>0</v>
      </c>
      <c r="E384" s="11">
        <v>15</v>
      </c>
      <c r="F384" s="12">
        <v>36711.666849999994</v>
      </c>
    </row>
    <row r="385" spans="1:6" ht="15" customHeight="1" x14ac:dyDescent="0.25">
      <c r="A385" s="8" t="s">
        <v>422</v>
      </c>
      <c r="B385" s="13">
        <v>1</v>
      </c>
      <c r="C385" s="14">
        <v>8</v>
      </c>
      <c r="D385" s="14">
        <v>0</v>
      </c>
      <c r="E385" s="14">
        <v>0</v>
      </c>
      <c r="F385" s="15">
        <v>13333.3334</v>
      </c>
    </row>
    <row r="386" spans="1:6" ht="15" customHeight="1" x14ac:dyDescent="0.25">
      <c r="A386" s="8" t="s">
        <v>327</v>
      </c>
      <c r="B386" s="13">
        <v>1</v>
      </c>
      <c r="C386" s="14">
        <v>7.4487900000000003E-3</v>
      </c>
      <c r="D386" s="14">
        <v>0</v>
      </c>
      <c r="E386" s="14">
        <v>0</v>
      </c>
      <c r="F386" s="15">
        <v>40</v>
      </c>
    </row>
    <row r="387" spans="1:6" ht="15" customHeight="1" x14ac:dyDescent="0.25">
      <c r="A387" s="8" t="s">
        <v>328</v>
      </c>
      <c r="B387" s="13">
        <v>2</v>
      </c>
      <c r="C387" s="14">
        <v>15.00018622</v>
      </c>
      <c r="D387" s="14">
        <v>0</v>
      </c>
      <c r="E387" s="14">
        <v>15</v>
      </c>
      <c r="F387" s="15">
        <v>23338.333449999998</v>
      </c>
    </row>
    <row r="388" spans="1:6" ht="15" customHeight="1" x14ac:dyDescent="0.25">
      <c r="A388" s="8" t="s">
        <v>329</v>
      </c>
      <c r="B388" s="10">
        <v>21</v>
      </c>
      <c r="C388" s="11">
        <v>40.808435754000008</v>
      </c>
      <c r="D388" s="11">
        <v>1.5568168132857139</v>
      </c>
      <c r="E388" s="11">
        <v>26.52</v>
      </c>
      <c r="F388" s="12">
        <v>154994.00026500004</v>
      </c>
    </row>
    <row r="389" spans="1:6" ht="15" customHeight="1" x14ac:dyDescent="0.25">
      <c r="A389" s="8" t="s">
        <v>423</v>
      </c>
      <c r="B389" s="13">
        <v>2</v>
      </c>
      <c r="C389" s="14">
        <v>16.52</v>
      </c>
      <c r="D389" s="14">
        <v>5.5885714285714282E-2</v>
      </c>
      <c r="E389" s="14">
        <v>16.52</v>
      </c>
      <c r="F389" s="15">
        <v>100000</v>
      </c>
    </row>
    <row r="390" spans="1:6" ht="15" customHeight="1" x14ac:dyDescent="0.25">
      <c r="A390" s="8" t="s">
        <v>330</v>
      </c>
      <c r="B390" s="13">
        <v>1</v>
      </c>
      <c r="C390" s="14">
        <v>2.2346369999999998E-3</v>
      </c>
      <c r="D390" s="14">
        <v>0</v>
      </c>
      <c r="E390" s="14">
        <v>0</v>
      </c>
      <c r="F390" s="15">
        <v>25</v>
      </c>
    </row>
    <row r="391" spans="1:6" ht="15" customHeight="1" x14ac:dyDescent="0.25">
      <c r="A391" s="8" t="s">
        <v>331</v>
      </c>
      <c r="B391" s="13">
        <v>2</v>
      </c>
      <c r="C391" s="14">
        <v>3.7243950000000001E-3</v>
      </c>
      <c r="D391" s="14">
        <v>0</v>
      </c>
      <c r="E391" s="14">
        <v>0</v>
      </c>
      <c r="F391" s="15">
        <v>25</v>
      </c>
    </row>
    <row r="392" spans="1:6" ht="15" customHeight="1" x14ac:dyDescent="0.25">
      <c r="A392" s="8" t="s">
        <v>332</v>
      </c>
      <c r="B392" s="13">
        <v>1</v>
      </c>
      <c r="C392" s="14">
        <v>10</v>
      </c>
      <c r="D392" s="14">
        <v>0</v>
      </c>
      <c r="E392" s="14">
        <v>0</v>
      </c>
      <c r="F392" s="15">
        <v>26666.666799999999</v>
      </c>
    </row>
    <row r="393" spans="1:6" ht="15" customHeight="1" x14ac:dyDescent="0.25">
      <c r="A393" s="8" t="s">
        <v>121</v>
      </c>
      <c r="B393" s="13">
        <v>4</v>
      </c>
      <c r="C393" s="14">
        <v>0.25782122800000001</v>
      </c>
      <c r="D393" s="14">
        <v>0</v>
      </c>
      <c r="E393" s="14">
        <v>0</v>
      </c>
      <c r="F393" s="15">
        <v>1737</v>
      </c>
    </row>
    <row r="394" spans="1:6" ht="15" customHeight="1" x14ac:dyDescent="0.25">
      <c r="A394" s="8" t="s">
        <v>333</v>
      </c>
      <c r="B394" s="13">
        <v>4</v>
      </c>
      <c r="C394" s="14">
        <v>1.0027932959999999</v>
      </c>
      <c r="D394" s="14">
        <v>0</v>
      </c>
      <c r="E394" s="14">
        <v>0</v>
      </c>
      <c r="F394" s="15">
        <v>2684.6666799999998</v>
      </c>
    </row>
    <row r="395" spans="1:6" ht="15" customHeight="1" x14ac:dyDescent="0.25">
      <c r="A395" s="8" t="s">
        <v>334</v>
      </c>
      <c r="B395" s="13">
        <v>4</v>
      </c>
      <c r="C395" s="14">
        <v>11.520186219999999</v>
      </c>
      <c r="D395" s="14">
        <v>0</v>
      </c>
      <c r="E395" s="14">
        <v>10</v>
      </c>
      <c r="F395" s="15">
        <v>23849.666784999998</v>
      </c>
    </row>
    <row r="396" spans="1:6" ht="15" customHeight="1" x14ac:dyDescent="0.25">
      <c r="A396" s="8" t="s">
        <v>335</v>
      </c>
      <c r="B396" s="13">
        <v>1</v>
      </c>
      <c r="C396" s="14">
        <v>1.5</v>
      </c>
      <c r="D396" s="14">
        <v>1.5</v>
      </c>
      <c r="E396" s="14">
        <v>0</v>
      </c>
      <c r="F396" s="15">
        <v>0</v>
      </c>
    </row>
    <row r="397" spans="1:6" ht="15" customHeight="1" x14ac:dyDescent="0.25">
      <c r="A397" s="8" t="s">
        <v>336</v>
      </c>
      <c r="B397" s="13">
        <v>1</v>
      </c>
      <c r="C397" s="14">
        <v>7.4487900000000005E-4</v>
      </c>
      <c r="D397" s="14">
        <v>0</v>
      </c>
      <c r="E397" s="14">
        <v>0</v>
      </c>
      <c r="F397" s="15">
        <v>6</v>
      </c>
    </row>
    <row r="398" spans="1:6" ht="15" customHeight="1" x14ac:dyDescent="0.25">
      <c r="A398" s="8" t="s">
        <v>337</v>
      </c>
      <c r="B398" s="13">
        <v>1</v>
      </c>
      <c r="C398" s="14">
        <v>9.3109900000000001E-4</v>
      </c>
      <c r="D398" s="14">
        <v>9.3109900000000001E-4</v>
      </c>
      <c r="E398" s="14">
        <v>0</v>
      </c>
      <c r="F398" s="15">
        <v>0</v>
      </c>
    </row>
    <row r="399" spans="1:6" ht="15" customHeight="1" x14ac:dyDescent="0.25">
      <c r="A399" s="8" t="s">
        <v>338</v>
      </c>
      <c r="B399" s="10">
        <v>29</v>
      </c>
      <c r="C399" s="11">
        <v>78.043016759000011</v>
      </c>
      <c r="D399" s="11">
        <v>1.6945995883333332E-2</v>
      </c>
      <c r="E399" s="11">
        <v>7.0000000000000027</v>
      </c>
      <c r="F399" s="12">
        <v>670393.00334999978</v>
      </c>
    </row>
    <row r="400" spans="1:6" ht="15" customHeight="1" x14ac:dyDescent="0.25">
      <c r="A400" s="8" t="s">
        <v>424</v>
      </c>
      <c r="B400" s="13">
        <v>2</v>
      </c>
      <c r="C400" s="14">
        <v>60</v>
      </c>
      <c r="D400" s="14">
        <v>0</v>
      </c>
      <c r="E400" s="14">
        <v>0</v>
      </c>
      <c r="F400" s="15">
        <v>595333.33631000004</v>
      </c>
    </row>
    <row r="401" spans="1:6" ht="15" customHeight="1" x14ac:dyDescent="0.25">
      <c r="A401" s="8" t="s">
        <v>339</v>
      </c>
      <c r="B401" s="13">
        <v>1</v>
      </c>
      <c r="C401" s="14">
        <v>7.4487900000000005E-4</v>
      </c>
      <c r="D401" s="14">
        <v>0</v>
      </c>
      <c r="E401" s="14">
        <v>0</v>
      </c>
      <c r="F401" s="15">
        <v>9</v>
      </c>
    </row>
    <row r="402" spans="1:6" ht="15" customHeight="1" x14ac:dyDescent="0.25">
      <c r="A402" s="8" t="s">
        <v>340</v>
      </c>
      <c r="B402" s="13">
        <v>2</v>
      </c>
      <c r="C402" s="14">
        <v>3.9106139999999998E-3</v>
      </c>
      <c r="D402" s="14">
        <v>3.9106139999999998E-3</v>
      </c>
      <c r="E402" s="14">
        <v>0</v>
      </c>
      <c r="F402" s="15">
        <v>0</v>
      </c>
    </row>
    <row r="403" spans="1:6" ht="15" customHeight="1" x14ac:dyDescent="0.25">
      <c r="A403" s="8" t="s">
        <v>341</v>
      </c>
      <c r="B403" s="13">
        <v>10</v>
      </c>
      <c r="C403" s="14">
        <v>2.3649906000000002E-2</v>
      </c>
      <c r="D403" s="14">
        <v>9.8696461333333332E-3</v>
      </c>
      <c r="E403" s="14">
        <v>0</v>
      </c>
      <c r="F403" s="15">
        <v>175</v>
      </c>
    </row>
    <row r="404" spans="1:6" ht="15" customHeight="1" x14ac:dyDescent="0.25">
      <c r="A404" s="8" t="s">
        <v>90</v>
      </c>
      <c r="B404" s="13">
        <v>1</v>
      </c>
      <c r="C404" s="14">
        <v>7</v>
      </c>
      <c r="D404" s="14">
        <v>0</v>
      </c>
      <c r="E404" s="14">
        <v>7</v>
      </c>
      <c r="F404" s="15">
        <v>46666.666899999997</v>
      </c>
    </row>
    <row r="405" spans="1:6" ht="15" customHeight="1" x14ac:dyDescent="0.25">
      <c r="A405" s="8" t="s">
        <v>342</v>
      </c>
      <c r="B405" s="13">
        <v>1</v>
      </c>
      <c r="C405" s="14">
        <v>1.8621999999999999E-4</v>
      </c>
      <c r="D405" s="14">
        <v>0</v>
      </c>
      <c r="E405" s="14">
        <v>0</v>
      </c>
      <c r="F405" s="15">
        <v>2</v>
      </c>
    </row>
    <row r="406" spans="1:6" ht="15" customHeight="1" x14ac:dyDescent="0.25">
      <c r="A406" s="8" t="s">
        <v>343</v>
      </c>
      <c r="B406" s="13">
        <v>1</v>
      </c>
      <c r="C406" s="14">
        <v>3.7243950000000001E-3</v>
      </c>
      <c r="D406" s="14">
        <v>0</v>
      </c>
      <c r="E406" s="14">
        <v>0</v>
      </c>
      <c r="F406" s="15">
        <v>70</v>
      </c>
    </row>
    <row r="407" spans="1:6" ht="15" customHeight="1" x14ac:dyDescent="0.25">
      <c r="A407" s="8" t="s">
        <v>344</v>
      </c>
      <c r="B407" s="13">
        <v>10</v>
      </c>
      <c r="C407" s="14">
        <v>1.0800744999999999E-2</v>
      </c>
      <c r="D407" s="14">
        <v>3.1657357499999999E-3</v>
      </c>
      <c r="E407" s="14">
        <v>0</v>
      </c>
      <c r="F407" s="15">
        <v>137</v>
      </c>
    </row>
    <row r="408" spans="1:6" ht="15" customHeight="1" x14ac:dyDescent="0.25">
      <c r="A408" s="8" t="s">
        <v>345</v>
      </c>
      <c r="B408" s="13">
        <v>1</v>
      </c>
      <c r="C408" s="14">
        <v>11</v>
      </c>
      <c r="D408" s="14">
        <v>0</v>
      </c>
      <c r="E408" s="14">
        <v>0</v>
      </c>
      <c r="F408" s="15">
        <v>28000.00014</v>
      </c>
    </row>
    <row r="409" spans="1:6" ht="15" customHeight="1" x14ac:dyDescent="0.25">
      <c r="A409" s="8" t="s">
        <v>346</v>
      </c>
      <c r="B409" s="10">
        <v>5</v>
      </c>
      <c r="C409" s="11">
        <v>14.003910614000002</v>
      </c>
      <c r="D409" s="11">
        <v>1.4897576E-3</v>
      </c>
      <c r="E409" s="11">
        <v>13</v>
      </c>
      <c r="F409" s="12">
        <v>60831.0003</v>
      </c>
    </row>
    <row r="410" spans="1:6" ht="15" customHeight="1" x14ac:dyDescent="0.25">
      <c r="A410" s="8" t="s">
        <v>425</v>
      </c>
      <c r="B410" s="13">
        <v>4</v>
      </c>
      <c r="C410" s="14">
        <v>14.002048417000001</v>
      </c>
      <c r="D410" s="14">
        <v>0</v>
      </c>
      <c r="E410" s="14">
        <v>13</v>
      </c>
      <c r="F410" s="15">
        <v>60816.0003</v>
      </c>
    </row>
    <row r="411" spans="1:6" ht="15" customHeight="1" x14ac:dyDescent="0.25">
      <c r="A411" s="8" t="s">
        <v>347</v>
      </c>
      <c r="B411" s="13">
        <v>1</v>
      </c>
      <c r="C411" s="14">
        <v>1.8621969999999999E-3</v>
      </c>
      <c r="D411" s="14">
        <v>1.4897576E-3</v>
      </c>
      <c r="E411" s="14">
        <v>0</v>
      </c>
      <c r="F411" s="15">
        <v>15</v>
      </c>
    </row>
    <row r="412" spans="1:6" ht="21" customHeight="1" x14ac:dyDescent="0.25">
      <c r="A412" s="8" t="s">
        <v>12</v>
      </c>
      <c r="B412" s="10">
        <f>SUM(B413)</f>
        <v>23</v>
      </c>
      <c r="C412" s="11">
        <f t="shared" ref="C412:F412" si="10">SUM(C413)</f>
        <v>3.7243946000000007E-2</v>
      </c>
      <c r="D412" s="11">
        <f t="shared" si="10"/>
        <v>7.0763502403508784E-3</v>
      </c>
      <c r="E412" s="11">
        <f t="shared" si="10"/>
        <v>0</v>
      </c>
      <c r="F412" s="12">
        <f t="shared" si="10"/>
        <v>685</v>
      </c>
    </row>
    <row r="413" spans="1:6" ht="15" customHeight="1" x14ac:dyDescent="0.25">
      <c r="A413" s="8" t="s">
        <v>348</v>
      </c>
      <c r="B413" s="10">
        <v>23</v>
      </c>
      <c r="C413" s="11">
        <v>3.7243946000000007E-2</v>
      </c>
      <c r="D413" s="11">
        <v>7.0763502403508784E-3</v>
      </c>
      <c r="E413" s="11">
        <v>0</v>
      </c>
      <c r="F413" s="12">
        <v>685</v>
      </c>
    </row>
    <row r="414" spans="1:6" ht="15" customHeight="1" x14ac:dyDescent="0.25">
      <c r="A414" s="8" t="s">
        <v>426</v>
      </c>
      <c r="B414" s="13">
        <v>4</v>
      </c>
      <c r="C414" s="14">
        <v>5.5865919999999996E-3</v>
      </c>
      <c r="D414" s="14">
        <v>3.7243947368421052E-4</v>
      </c>
      <c r="E414" s="14">
        <v>0</v>
      </c>
      <c r="F414" s="15">
        <v>319</v>
      </c>
    </row>
    <row r="415" spans="1:6" ht="15" customHeight="1" x14ac:dyDescent="0.25">
      <c r="A415" s="8" t="s">
        <v>349</v>
      </c>
      <c r="B415" s="13">
        <v>15</v>
      </c>
      <c r="C415" s="14">
        <v>2.5325883E-2</v>
      </c>
      <c r="D415" s="14">
        <v>4.8417132666666663E-3</v>
      </c>
      <c r="E415" s="14">
        <v>0</v>
      </c>
      <c r="F415" s="15">
        <v>304.00000000000006</v>
      </c>
    </row>
    <row r="416" spans="1:6" ht="15" customHeight="1" x14ac:dyDescent="0.25">
      <c r="A416" s="8" t="s">
        <v>350</v>
      </c>
      <c r="B416" s="13">
        <v>3</v>
      </c>
      <c r="C416" s="14">
        <v>4.8417130000000001E-3</v>
      </c>
      <c r="D416" s="14">
        <v>1.8621975000000003E-3</v>
      </c>
      <c r="E416" s="14">
        <v>0</v>
      </c>
      <c r="F416" s="15">
        <v>50</v>
      </c>
    </row>
    <row r="417" spans="1:6" ht="15" customHeight="1" x14ac:dyDescent="0.25">
      <c r="A417" s="8" t="s">
        <v>351</v>
      </c>
      <c r="B417" s="13">
        <v>1</v>
      </c>
      <c r="C417" s="14">
        <v>1.4897580000000001E-3</v>
      </c>
      <c r="D417" s="14">
        <v>0</v>
      </c>
      <c r="E417" s="14">
        <v>0</v>
      </c>
      <c r="F417" s="15">
        <v>12</v>
      </c>
    </row>
    <row r="418" spans="1:6" ht="21" customHeight="1" x14ac:dyDescent="0.25">
      <c r="A418" s="8" t="s">
        <v>15</v>
      </c>
      <c r="B418" s="10">
        <f>SUM(B419+B423)</f>
        <v>11</v>
      </c>
      <c r="C418" s="11">
        <f t="shared" ref="C418:F418" si="11">SUM(C419+C423)</f>
        <v>1.6573554999999997E-2</v>
      </c>
      <c r="D418" s="11">
        <f t="shared" si="11"/>
        <v>4.8417129492753621E-3</v>
      </c>
      <c r="E418" s="11">
        <f t="shared" si="11"/>
        <v>0</v>
      </c>
      <c r="F418" s="12">
        <f t="shared" si="11"/>
        <v>246</v>
      </c>
    </row>
    <row r="419" spans="1:6" ht="15" customHeight="1" x14ac:dyDescent="0.25">
      <c r="A419" s="8" t="s">
        <v>352</v>
      </c>
      <c r="B419" s="10">
        <v>6</v>
      </c>
      <c r="C419" s="11">
        <v>1.2290501999999998E-2</v>
      </c>
      <c r="D419" s="11">
        <v>4.6554932826086953E-3</v>
      </c>
      <c r="E419" s="11">
        <v>0</v>
      </c>
      <c r="F419" s="12">
        <v>195</v>
      </c>
    </row>
    <row r="420" spans="1:6" ht="15" customHeight="1" x14ac:dyDescent="0.25">
      <c r="A420" s="8" t="s">
        <v>427</v>
      </c>
      <c r="B420" s="13">
        <v>1</v>
      </c>
      <c r="C420" s="14">
        <v>4.2830539999999997E-3</v>
      </c>
      <c r="D420" s="14">
        <v>3.7243947826086955E-3</v>
      </c>
      <c r="E420" s="14">
        <v>0</v>
      </c>
      <c r="F420" s="15">
        <v>20</v>
      </c>
    </row>
    <row r="421" spans="1:6" ht="15" customHeight="1" x14ac:dyDescent="0.25">
      <c r="A421" s="8" t="s">
        <v>353</v>
      </c>
      <c r="B421" s="13">
        <v>2</v>
      </c>
      <c r="C421" s="14">
        <v>3.7243939999999998E-3</v>
      </c>
      <c r="D421" s="14">
        <v>9.3109849999999995E-4</v>
      </c>
      <c r="E421" s="14">
        <v>0</v>
      </c>
      <c r="F421" s="15">
        <v>72</v>
      </c>
    </row>
    <row r="422" spans="1:6" ht="15" customHeight="1" x14ac:dyDescent="0.25">
      <c r="A422" s="8" t="s">
        <v>354</v>
      </c>
      <c r="B422" s="13">
        <v>3</v>
      </c>
      <c r="C422" s="14">
        <v>4.2830539999999997E-3</v>
      </c>
      <c r="D422" s="14">
        <v>0</v>
      </c>
      <c r="E422" s="14">
        <v>0</v>
      </c>
      <c r="F422" s="15">
        <v>103</v>
      </c>
    </row>
    <row r="423" spans="1:6" ht="15" customHeight="1" x14ac:dyDescent="0.25">
      <c r="A423" s="8" t="s">
        <v>355</v>
      </c>
      <c r="B423" s="10">
        <v>5</v>
      </c>
      <c r="C423" s="11">
        <v>4.2830529999999993E-3</v>
      </c>
      <c r="D423" s="11">
        <v>1.862196666666667E-4</v>
      </c>
      <c r="E423" s="11">
        <v>0</v>
      </c>
      <c r="F423" s="12">
        <v>51</v>
      </c>
    </row>
    <row r="424" spans="1:6" ht="15" customHeight="1" x14ac:dyDescent="0.25">
      <c r="A424" s="8" t="s">
        <v>356</v>
      </c>
      <c r="B424" s="13">
        <v>5</v>
      </c>
      <c r="C424" s="14">
        <v>4.2830529999999993E-3</v>
      </c>
      <c r="D424" s="14">
        <v>1.862196666666667E-4</v>
      </c>
      <c r="E424" s="14">
        <v>0</v>
      </c>
      <c r="F424" s="15">
        <v>51</v>
      </c>
    </row>
    <row r="425" spans="1:6" ht="21" customHeight="1" x14ac:dyDescent="0.25">
      <c r="A425" s="8" t="s">
        <v>16</v>
      </c>
      <c r="B425" s="10">
        <f>SUM(B426+B430+B432+B440+B442+B445+B447)</f>
        <v>51</v>
      </c>
      <c r="C425" s="11">
        <f t="shared" ref="C425:F425" si="12">SUM(C426+C430+C432+C440+C442+C445+C447)</f>
        <v>5.0541899390000005</v>
      </c>
      <c r="D425" s="11">
        <f t="shared" si="12"/>
        <v>8.1936674590909093E-3</v>
      </c>
      <c r="E425" s="11">
        <f t="shared" si="12"/>
        <v>0</v>
      </c>
      <c r="F425" s="12">
        <f t="shared" si="12"/>
        <v>1538</v>
      </c>
    </row>
    <row r="426" spans="1:6" ht="15" customHeight="1" x14ac:dyDescent="0.25">
      <c r="A426" s="8" t="s">
        <v>357</v>
      </c>
      <c r="B426" s="10">
        <v>3</v>
      </c>
      <c r="C426" s="11">
        <v>1.6759769999999999E-3</v>
      </c>
      <c r="D426" s="11">
        <v>5.5865899999999998E-4</v>
      </c>
      <c r="E426" s="11">
        <v>0</v>
      </c>
      <c r="F426" s="12">
        <v>34</v>
      </c>
    </row>
    <row r="427" spans="1:6" ht="15" customHeight="1" x14ac:dyDescent="0.25">
      <c r="A427" s="8" t="s">
        <v>428</v>
      </c>
      <c r="B427" s="13">
        <v>1</v>
      </c>
      <c r="C427" s="14">
        <v>5.5865899999999998E-4</v>
      </c>
      <c r="D427" s="14">
        <v>0</v>
      </c>
      <c r="E427" s="14">
        <v>0</v>
      </c>
      <c r="F427" s="15">
        <v>10</v>
      </c>
    </row>
    <row r="428" spans="1:6" ht="15" customHeight="1" x14ac:dyDescent="0.25">
      <c r="A428" s="8" t="s">
        <v>358</v>
      </c>
      <c r="B428" s="13">
        <v>1</v>
      </c>
      <c r="C428" s="14">
        <v>5.5865899999999998E-4</v>
      </c>
      <c r="D428" s="14">
        <v>5.5865899999999998E-4</v>
      </c>
      <c r="E428" s="14">
        <v>0</v>
      </c>
      <c r="F428" s="15">
        <v>0</v>
      </c>
    </row>
    <row r="429" spans="1:6" ht="15" customHeight="1" x14ac:dyDescent="0.25">
      <c r="A429" s="8" t="s">
        <v>359</v>
      </c>
      <c r="B429" s="13">
        <v>1</v>
      </c>
      <c r="C429" s="14">
        <v>5.5865899999999998E-4</v>
      </c>
      <c r="D429" s="14">
        <v>0</v>
      </c>
      <c r="E429" s="14">
        <v>0</v>
      </c>
      <c r="F429" s="15">
        <v>24</v>
      </c>
    </row>
    <row r="430" spans="1:6" ht="15" customHeight="1" x14ac:dyDescent="0.25">
      <c r="A430" s="8" t="s">
        <v>360</v>
      </c>
      <c r="B430" s="10">
        <v>1</v>
      </c>
      <c r="C430" s="11">
        <v>1.8621999999999999E-4</v>
      </c>
      <c r="D430" s="11">
        <v>0</v>
      </c>
      <c r="E430" s="11">
        <v>0</v>
      </c>
      <c r="F430" s="12">
        <v>1</v>
      </c>
    </row>
    <row r="431" spans="1:6" ht="15" customHeight="1" x14ac:dyDescent="0.25">
      <c r="A431" s="8" t="s">
        <v>361</v>
      </c>
      <c r="B431" s="13">
        <v>1</v>
      </c>
      <c r="C431" s="14">
        <v>1.8621999999999999E-4</v>
      </c>
      <c r="D431" s="14">
        <v>0</v>
      </c>
      <c r="E431" s="14">
        <v>0</v>
      </c>
      <c r="F431" s="15">
        <v>1</v>
      </c>
    </row>
    <row r="432" spans="1:6" ht="15" customHeight="1" x14ac:dyDescent="0.25">
      <c r="A432" s="8" t="s">
        <v>362</v>
      </c>
      <c r="B432" s="10">
        <v>41</v>
      </c>
      <c r="C432" s="11">
        <v>4.7672249E-2</v>
      </c>
      <c r="D432" s="11">
        <v>6.33147055E-3</v>
      </c>
      <c r="E432" s="11">
        <v>0</v>
      </c>
      <c r="F432" s="12">
        <v>657</v>
      </c>
    </row>
    <row r="433" spans="1:6" ht="15" customHeight="1" x14ac:dyDescent="0.25">
      <c r="A433" s="8" t="s">
        <v>429</v>
      </c>
      <c r="B433" s="13">
        <v>9</v>
      </c>
      <c r="C433" s="14">
        <v>1.1731843E-2</v>
      </c>
      <c r="D433" s="14">
        <v>1.3035378000000003E-3</v>
      </c>
      <c r="E433" s="14">
        <v>0</v>
      </c>
      <c r="F433" s="15">
        <v>217</v>
      </c>
    </row>
    <row r="434" spans="1:6" ht="15" customHeight="1" x14ac:dyDescent="0.25">
      <c r="A434" s="8" t="s">
        <v>363</v>
      </c>
      <c r="B434" s="13">
        <v>1</v>
      </c>
      <c r="C434" s="14">
        <v>1.117318E-3</v>
      </c>
      <c r="D434" s="14">
        <v>0</v>
      </c>
      <c r="E434" s="14">
        <v>0</v>
      </c>
      <c r="F434" s="15">
        <v>6</v>
      </c>
    </row>
    <row r="435" spans="1:6" ht="15" customHeight="1" x14ac:dyDescent="0.25">
      <c r="A435" s="8" t="s">
        <v>364</v>
      </c>
      <c r="B435" s="13">
        <v>4</v>
      </c>
      <c r="C435" s="14">
        <v>2.048416E-3</v>
      </c>
      <c r="D435" s="14">
        <v>0</v>
      </c>
      <c r="E435" s="14">
        <v>0</v>
      </c>
      <c r="F435" s="15">
        <v>58</v>
      </c>
    </row>
    <row r="436" spans="1:6" ht="15" customHeight="1" x14ac:dyDescent="0.25">
      <c r="A436" s="8" t="s">
        <v>365</v>
      </c>
      <c r="B436" s="13">
        <v>1</v>
      </c>
      <c r="C436" s="14">
        <v>1.3035379999999999E-3</v>
      </c>
      <c r="D436" s="14">
        <v>0</v>
      </c>
      <c r="E436" s="14">
        <v>0</v>
      </c>
      <c r="F436" s="15">
        <v>10</v>
      </c>
    </row>
    <row r="437" spans="1:6" ht="15" customHeight="1" x14ac:dyDescent="0.25">
      <c r="A437" s="8" t="s">
        <v>366</v>
      </c>
      <c r="B437" s="13">
        <v>20</v>
      </c>
      <c r="C437" s="14">
        <v>2.0670389000000001E-2</v>
      </c>
      <c r="D437" s="14">
        <v>3.1657357499999999E-3</v>
      </c>
      <c r="E437" s="14">
        <v>0</v>
      </c>
      <c r="F437" s="15">
        <v>151</v>
      </c>
    </row>
    <row r="438" spans="1:6" ht="15" customHeight="1" x14ac:dyDescent="0.25">
      <c r="A438" s="8" t="s">
        <v>367</v>
      </c>
      <c r="B438" s="13">
        <v>3</v>
      </c>
      <c r="C438" s="14">
        <v>2.4208569999999998E-3</v>
      </c>
      <c r="D438" s="14">
        <v>0</v>
      </c>
      <c r="E438" s="14">
        <v>0</v>
      </c>
      <c r="F438" s="15">
        <v>55</v>
      </c>
    </row>
    <row r="439" spans="1:6" ht="15" customHeight="1" x14ac:dyDescent="0.25">
      <c r="A439" s="8" t="s">
        <v>368</v>
      </c>
      <c r="B439" s="13">
        <v>3</v>
      </c>
      <c r="C439" s="14">
        <v>8.3798879999999985E-3</v>
      </c>
      <c r="D439" s="14">
        <v>1.8621969999999999E-3</v>
      </c>
      <c r="E439" s="14">
        <v>0</v>
      </c>
      <c r="F439" s="15">
        <v>160</v>
      </c>
    </row>
    <row r="440" spans="1:6" ht="15" customHeight="1" x14ac:dyDescent="0.25">
      <c r="A440" s="8" t="s">
        <v>369</v>
      </c>
      <c r="B440" s="10">
        <v>1</v>
      </c>
      <c r="C440" s="11">
        <v>5.5865899999999998E-4</v>
      </c>
      <c r="D440" s="11">
        <v>0</v>
      </c>
      <c r="E440" s="11">
        <v>0</v>
      </c>
      <c r="F440" s="12">
        <v>2</v>
      </c>
    </row>
    <row r="441" spans="1:6" ht="15" customHeight="1" x14ac:dyDescent="0.25">
      <c r="A441" s="8" t="s">
        <v>370</v>
      </c>
      <c r="B441" s="13">
        <v>1</v>
      </c>
      <c r="C441" s="14">
        <v>5.5865899999999998E-4</v>
      </c>
      <c r="D441" s="14">
        <v>0</v>
      </c>
      <c r="E441" s="14">
        <v>0</v>
      </c>
      <c r="F441" s="15">
        <v>2</v>
      </c>
    </row>
    <row r="442" spans="1:6" ht="15" customHeight="1" x14ac:dyDescent="0.25">
      <c r="A442" s="8" t="s">
        <v>371</v>
      </c>
      <c r="B442" s="10">
        <v>2</v>
      </c>
      <c r="C442" s="11">
        <v>3.5381750000000002E-3</v>
      </c>
      <c r="D442" s="11">
        <v>7.4487890909090903E-4</v>
      </c>
      <c r="E442" s="11">
        <v>0</v>
      </c>
      <c r="F442" s="12">
        <v>19</v>
      </c>
    </row>
    <row r="443" spans="1:6" ht="15" customHeight="1" x14ac:dyDescent="0.25">
      <c r="A443" s="8" t="s">
        <v>372</v>
      </c>
      <c r="B443" s="13">
        <v>1</v>
      </c>
      <c r="C443" s="14">
        <v>2.0484169999999999E-3</v>
      </c>
      <c r="D443" s="14">
        <v>7.4487890909090903E-4</v>
      </c>
      <c r="E443" s="14">
        <v>0</v>
      </c>
      <c r="F443" s="15">
        <v>10</v>
      </c>
    </row>
    <row r="444" spans="1:6" ht="15" customHeight="1" x14ac:dyDescent="0.25">
      <c r="A444" s="8" t="s">
        <v>373</v>
      </c>
      <c r="B444" s="13">
        <v>1</v>
      </c>
      <c r="C444" s="14">
        <v>1.4897580000000001E-3</v>
      </c>
      <c r="D444" s="14">
        <v>0</v>
      </c>
      <c r="E444" s="14">
        <v>0</v>
      </c>
      <c r="F444" s="15">
        <v>9</v>
      </c>
    </row>
    <row r="445" spans="1:6" ht="15" customHeight="1" x14ac:dyDescent="0.25">
      <c r="A445" s="8" t="s">
        <v>374</v>
      </c>
      <c r="B445" s="10">
        <v>2</v>
      </c>
      <c r="C445" s="11">
        <v>5</v>
      </c>
      <c r="D445" s="11">
        <v>0</v>
      </c>
      <c r="E445" s="11">
        <v>0</v>
      </c>
      <c r="F445" s="12">
        <v>825</v>
      </c>
    </row>
    <row r="446" spans="1:6" ht="15" customHeight="1" x14ac:dyDescent="0.25">
      <c r="A446" s="8" t="s">
        <v>375</v>
      </c>
      <c r="B446" s="13">
        <v>2</v>
      </c>
      <c r="C446" s="14">
        <v>5</v>
      </c>
      <c r="D446" s="14">
        <v>0</v>
      </c>
      <c r="E446" s="14">
        <v>0</v>
      </c>
      <c r="F446" s="15">
        <v>825</v>
      </c>
    </row>
    <row r="447" spans="1:6" ht="15" customHeight="1" x14ac:dyDescent="0.25">
      <c r="A447" s="8" t="s">
        <v>432</v>
      </c>
      <c r="B447" s="10">
        <v>1</v>
      </c>
      <c r="C447" s="11">
        <v>5.5865899999999998E-4</v>
      </c>
      <c r="D447" s="11">
        <v>5.5865899999999998E-4</v>
      </c>
      <c r="E447" s="11">
        <v>0</v>
      </c>
      <c r="F447" s="12">
        <v>0</v>
      </c>
    </row>
    <row r="448" spans="1:6" ht="15" customHeight="1" x14ac:dyDescent="0.25">
      <c r="A448" s="9" t="s">
        <v>433</v>
      </c>
      <c r="B448" s="16">
        <v>1</v>
      </c>
      <c r="C448" s="17">
        <v>5.5865899999999998E-4</v>
      </c>
      <c r="D448" s="17">
        <v>5.5865899999999998E-4</v>
      </c>
      <c r="E448" s="17">
        <v>0</v>
      </c>
      <c r="F448" s="18">
        <v>0</v>
      </c>
    </row>
    <row r="449" spans="1:7" s="21" customFormat="1" ht="24.75" customHeight="1" x14ac:dyDescent="0.25">
      <c r="A449" s="22" t="s">
        <v>436</v>
      </c>
      <c r="B449" s="22"/>
      <c r="C449" s="22"/>
      <c r="D449" s="22"/>
      <c r="E449" s="22"/>
      <c r="F449" s="22"/>
      <c r="G449" s="20"/>
    </row>
    <row r="450" spans="1:7" s="21" customFormat="1" ht="18" customHeight="1" x14ac:dyDescent="0.25">
      <c r="A450" s="2" t="s">
        <v>17</v>
      </c>
      <c r="B450" s="3"/>
      <c r="C450" s="3"/>
      <c r="D450" s="3"/>
      <c r="E450" s="3"/>
      <c r="F450" s="3"/>
      <c r="G450" s="3"/>
    </row>
    <row r="451" spans="1:7" s="21" customFormat="1" ht="18" customHeight="1" x14ac:dyDescent="0.25">
      <c r="A451" s="5" t="s">
        <v>434</v>
      </c>
    </row>
    <row r="452" spans="1:7" ht="12" customHeight="1" x14ac:dyDescent="0.25">
      <c r="A452" s="6"/>
      <c r="F452" s="1"/>
      <c r="G452" s="1"/>
    </row>
  </sheetData>
  <mergeCells count="6">
    <mergeCell ref="A449:F449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  <rowBreaks count="6" manualBreakCount="6">
    <brk id="49" max="5" man="1"/>
    <brk id="96" max="5" man="1"/>
    <brk id="143" max="5" man="1"/>
    <brk id="287" max="5" man="1"/>
    <brk id="334" max="5" man="1"/>
    <brk id="38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34</vt:lpstr>
      <vt:lpstr>'Cuadro 34'!Área_de_impresión</vt:lpstr>
      <vt:lpstr>'Cuadro 34'!Títulos_a_imprimir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2025-07-03T20:18:56Z</cp:lastPrinted>
  <dcterms:created xsi:type="dcterms:W3CDTF">2011-08-01T14:22:18Z</dcterms:created>
  <dcterms:modified xsi:type="dcterms:W3CDTF">2025-07-09T18:25:48Z</dcterms:modified>
</cp:coreProperties>
</file>